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Google Drive\Rozdělané\978_1_CESMÍNA _STARÝ_BOHUMÍN\1. Půdní vestavba šaten zaměstnanců\F2 výkaz výměr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" i="12" l="1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3" i="1"/>
  <c r="F40" i="1"/>
  <c r="G40" i="1"/>
  <c r="H40" i="1"/>
  <c r="I40" i="1"/>
  <c r="J39" i="1" s="1"/>
  <c r="J40" i="1" s="1"/>
  <c r="I21" i="1"/>
  <c r="G28" i="1" s="1"/>
  <c r="J28" i="1"/>
  <c r="J26" i="1"/>
  <c r="G38" i="1"/>
  <c r="F38" i="1"/>
  <c r="J23" i="1"/>
  <c r="J24" i="1"/>
  <c r="J25" i="1"/>
  <c r="J27" i="1"/>
  <c r="E24" i="1"/>
  <c r="E26" i="1"/>
  <c r="M15" i="12" l="1"/>
  <c r="M38" i="12"/>
  <c r="Q38" i="12"/>
  <c r="I38" i="12"/>
  <c r="Q19" i="12"/>
  <c r="I19" i="12"/>
  <c r="O15" i="12"/>
  <c r="U8" i="12"/>
  <c r="K8" i="12"/>
  <c r="U38" i="12"/>
  <c r="K38" i="12"/>
  <c r="O38" i="12"/>
  <c r="K19" i="12"/>
  <c r="U19" i="12"/>
  <c r="O19" i="12"/>
  <c r="Q8" i="12"/>
  <c r="I8" i="12"/>
  <c r="O51" i="12"/>
  <c r="U51" i="12"/>
  <c r="K51" i="12"/>
  <c r="O30" i="12"/>
  <c r="U30" i="12"/>
  <c r="K30" i="12"/>
  <c r="M19" i="12"/>
  <c r="U15" i="12"/>
  <c r="K15" i="12"/>
  <c r="O8" i="12"/>
  <c r="M51" i="12"/>
  <c r="Q51" i="12"/>
  <c r="I51" i="12"/>
  <c r="M30" i="12"/>
  <c r="Q30" i="12"/>
  <c r="I30" i="12"/>
  <c r="Q15" i="12"/>
  <c r="I15" i="12"/>
  <c r="M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<sst xmlns="http://schemas.openxmlformats.org/spreadsheetml/2006/main" count="307" uniqueCount="182">
  <si>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</si>
  <si>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</si>
  <si>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</si>
  <si>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</si>
  <si>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</si>
  <si>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</si>
  <si>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</si>
  <si>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</si>
  <si>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</si>
  <si>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</si>
  <si>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</si>
  <si>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</si>
  <si>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</si>
  <si>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</si>
  <si>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</si>
  <si>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</si>
  <si>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</si>
  <si>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</si>
  <si>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</si>
  <si>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</si>
  <si>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</si>
  <si>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</si>
  <si>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</si>
  <si>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</si>
  <si>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</si>
  <si>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</si>
  <si>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</si>
  <si>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</si>
  <si>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</si>
  <si>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</si>
  <si>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</si>
  <si>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</si>
  <si>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</si>
  <si>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</si>
  <si>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</si>
  <si>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</si>
  <si>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</si>
  <si>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</si>
  <si>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</si>
  <si>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</si>
  <si>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</si>
  <si>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</si>
  <si>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</si>
  <si>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</si>
  <si>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</si>
  <si>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Domov pro seniory Cesmína D.1.4 Vytápění</t>
  </si>
  <si>
    <t>Celkem za stavbu</t>
  </si>
  <si>
    <t>CZK</t>
  </si>
  <si>
    <t>Rekapitulace dílů</t>
  </si>
  <si>
    <t>Typ dílu</t>
  </si>
  <si>
    <t>97</t>
  </si>
  <si>
    <t>Prorážení otvorů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</si>
  <si>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</si>
  <si>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</si>
  <si>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</si>
  <si>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</si>
  <si>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</si>
  <si>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</si>
  <si>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</si>
  <si>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</si>
  <si>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999</t>
  </si>
  <si>
    <t>Ostatní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</si>
  <si>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</si>
  <si>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</si>
  <si>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</si>
  <si>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</si>
  <si>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</si>
  <si>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</si>
  <si>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</si>
  <si>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</si>
  <si>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</si>
  <si>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</si>
  <si>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</si>
  <si>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</si>
  <si>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</si>
  <si>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</si>
  <si>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</si>
  <si>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</si>
  <si>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</si>
  <si>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</si>
  <si>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</si>
  <si>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</si>
  <si>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</si>
  <si>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</si>
  <si>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</si>
  <si>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</si>
  <si>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</si>
  <si>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</si>
  <si>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</si>
  <si>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</si>
  <si>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</si>
  <si>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971100021RA0</t>
  </si>
  <si>
    <t>Vybourání otvorů ve zdivu cihelném</t>
  </si>
  <si>
    <t>m2</t>
  </si>
  <si>
    <t>POL2_0</t>
  </si>
  <si>
    <t>974031154R00</t>
  </si>
  <si>
    <t>Vysekání rýh ve zdi cihelné 10 x 15 cm</t>
  </si>
  <si>
    <t>m</t>
  </si>
  <si>
    <t>POL1_0</t>
  </si>
  <si>
    <t>974200030RA0</t>
  </si>
  <si>
    <t>Vysekání rýh v podlaze</t>
  </si>
  <si>
    <t>72345</t>
  </si>
  <si>
    <t xml:space="preserve">Zapravení rýh a otvorů </t>
  </si>
  <si>
    <t>kpl</t>
  </si>
  <si>
    <t>972086391R00</t>
  </si>
  <si>
    <t>Vybourání otvoru  strop</t>
  </si>
  <si>
    <t>kus</t>
  </si>
  <si>
    <t>733564</t>
  </si>
  <si>
    <t>Ostatní stavební přípomoce</t>
  </si>
  <si>
    <t>hod</t>
  </si>
  <si>
    <t>71311</t>
  </si>
  <si>
    <t xml:space="preserve">Mtž izolace potrubí </t>
  </si>
  <si>
    <t>POL3_0</t>
  </si>
  <si>
    <t>28377103.1</t>
  </si>
  <si>
    <t>Izolace potrubí PE 15/6</t>
  </si>
  <si>
    <t>998713201R00</t>
  </si>
  <si>
    <t>Přesun hmot pro izolace tepelné, výšky do 6 m</t>
  </si>
  <si>
    <t>733-1</t>
  </si>
  <si>
    <t>Vypuštění vody ze stáv. soustavy UT</t>
  </si>
  <si>
    <t>733-11</t>
  </si>
  <si>
    <t>Napuštění stáv. soustavy UT, odvzdušnění</t>
  </si>
  <si>
    <t>733110806R00</t>
  </si>
  <si>
    <t>Demontáž potrubí ocelového závitového do DN 15-32</t>
  </si>
  <si>
    <t>733161925R00</t>
  </si>
  <si>
    <t>Napojení na stávající stoupačky</t>
  </si>
  <si>
    <t>733163102R00</t>
  </si>
  <si>
    <t>Potrubí z měděných trubek D 15 x 1,0 mm</t>
  </si>
  <si>
    <t>73345689</t>
  </si>
  <si>
    <t>Příplatek za press fitinky Cu</t>
  </si>
  <si>
    <t>Upevňovací technika - objímky</t>
  </si>
  <si>
    <t>733191111R00</t>
  </si>
  <si>
    <t>Manžety prostupové pro trubky do DN 20</t>
  </si>
  <si>
    <t>733190107R00</t>
  </si>
  <si>
    <t xml:space="preserve">Tlaková zkouška potrubí </t>
  </si>
  <si>
    <t>998733201R00</t>
  </si>
  <si>
    <t>Přesun hmot pro rozvody potrubí, výšky do 6 m</t>
  </si>
  <si>
    <t>734200822R00</t>
  </si>
  <si>
    <t>Demontáž armatur se 2závity do G 1</t>
  </si>
  <si>
    <t>734266426R00</t>
  </si>
  <si>
    <t>Šroubení uz.dvoutr.s vyp.rohov. k VK DN15, vč. mtž</t>
  </si>
  <si>
    <t>734266222R00</t>
  </si>
  <si>
    <t>Šroubení k ot. žebříkum vč. krytky a termohlavice, vč. mtž</t>
  </si>
  <si>
    <t>73511</t>
  </si>
  <si>
    <t>Samosvorné šroubení 15</t>
  </si>
  <si>
    <t>734291951R00</t>
  </si>
  <si>
    <t>Montáž hlavic ručního/termostat.ovládání</t>
  </si>
  <si>
    <t>73449</t>
  </si>
  <si>
    <t>Termostatická hlavice  kapalinová</t>
  </si>
  <si>
    <t>998734201R00</t>
  </si>
  <si>
    <t>Přesun hmot pro armatury, výšky do 6 m</t>
  </si>
  <si>
    <t>735151811R00</t>
  </si>
  <si>
    <t>Demontáž otopných těles panelových 1řadých,1500 mm</t>
  </si>
  <si>
    <t>735159111R00</t>
  </si>
  <si>
    <t>Montáž panelových těles  do délky 1600 mm</t>
  </si>
  <si>
    <t>735157141R00</t>
  </si>
  <si>
    <t>Otopná těl.panel. ventil kompakt 10  500/ 400</t>
  </si>
  <si>
    <t>735157262R00</t>
  </si>
  <si>
    <t>Otopná těl.panel. ventil kompakt 11  600/ 600</t>
  </si>
  <si>
    <t>735157264R00</t>
  </si>
  <si>
    <t>Otopná těl.panel. ventil kompakt 11  600/ 800</t>
  </si>
  <si>
    <t>735157562R00</t>
  </si>
  <si>
    <t>Otopná těl.panel. ventil kompakt 21  600/ 600</t>
  </si>
  <si>
    <t>735179110R00</t>
  </si>
  <si>
    <t>Montáž otopných těles koupelnových (žebříků)</t>
  </si>
  <si>
    <t>735171335R00</t>
  </si>
  <si>
    <t>Těleso trub. např. KLCM 1820.750</t>
  </si>
  <si>
    <t>735171307R00</t>
  </si>
  <si>
    <t>Těleso trub. např. KLCM 1220.450</t>
  </si>
  <si>
    <t>735000912R00</t>
  </si>
  <si>
    <t>Vyregulování ventilů s termost./ručním ovládáním</t>
  </si>
  <si>
    <t>735156920R00</t>
  </si>
  <si>
    <t xml:space="preserve">Tlakové zkoušky otopných těles </t>
  </si>
  <si>
    <t>998735201R00</t>
  </si>
  <si>
    <t>Přesun hmot pro otopná tělesa, výšky do 6 m</t>
  </si>
  <si>
    <t>1</t>
  </si>
  <si>
    <t>Topná zkouška</t>
  </si>
  <si>
    <t>2</t>
  </si>
  <si>
    <t>VRN</t>
  </si>
  <si>
    <t>3</t>
  </si>
  <si>
    <t>Doprava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</si>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</sst>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6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horizontal="center"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6" t="s">
        <v>42</v>
      </c>
      <c r="C1" s="227"/>
      <c r="D1" s="227"/>
      <c r="E1" s="227"/>
      <c r="F1" s="227"/>
      <c r="G1" s="227"/>
      <c r="H1" s="227"/>
      <c r="I1" s="227"/>
      <c r="J1" s="228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6"/>
      <c r="E11" s="236"/>
      <c r="F11" s="236"/>
      <c r="G11" s="236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39"/>
      <c r="E12" s="239"/>
      <c r="F12" s="239"/>
      <c r="G12" s="239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/>
      <c r="D13" s="240"/>
      <c r="E13" s="240"/>
      <c r="F13" s="240"/>
      <c r="G13" s="240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5"/>
      <c r="F15" s="235"/>
      <c r="G15" s="237"/>
      <c r="H15" s="237"/>
      <c r="I15" s="237" t="s">
        <v>28</v>
      </c>
      <c r="J15" s="238"/>
    </row>
    <row r="16" spans="1:15" ht="23.25" customHeight="1" x14ac:dyDescent="0.2">
      <c r="A16" s="149" t="s">
        <v>23</v>
      </c>
      <c r="B16" s="150" t="s">
        <v>23</v>
      </c>
      <c r="C16" s="58"/>
      <c r="D16" s="59"/>
      <c r="E16" s="216"/>
      <c r="F16" s="217"/>
      <c r="G16" s="216"/>
      <c r="H16" s="217"/>
      <c r="I16" s="216">
        <v>0</v>
      </c>
      <c r="J16" s="218"/>
    </row>
    <row r="17" spans="1:10" ht="23.25" customHeight="1" x14ac:dyDescent="0.2">
      <c r="A17" s="149" t="s">
        <v>24</v>
      </c>
      <c r="B17" s="150" t="s">
        <v>24</v>
      </c>
      <c r="C17" s="58"/>
      <c r="D17" s="59"/>
      <c r="E17" s="216"/>
      <c r="F17" s="217"/>
      <c r="G17" s="216"/>
      <c r="H17" s="217"/>
      <c r="I17" s="216">
        <v>0</v>
      </c>
      <c r="J17" s="218"/>
    </row>
    <row r="18" spans="1:10" ht="23.25" customHeight="1" x14ac:dyDescent="0.2">
      <c r="A18" s="149" t="s">
        <v>25</v>
      </c>
      <c r="B18" s="150" t="s">
        <v>25</v>
      </c>
      <c r="C18" s="58"/>
      <c r="D18" s="59"/>
      <c r="E18" s="216"/>
      <c r="F18" s="217"/>
      <c r="G18" s="216"/>
      <c r="H18" s="217"/>
      <c r="I18" s="216">
        <v>0</v>
      </c>
      <c r="J18" s="218"/>
    </row>
    <row r="19" spans="1:10" ht="23.25" customHeight="1" x14ac:dyDescent="0.2">
      <c r="A19" s="149" t="s">
        <v>62</v>
      </c>
      <c r="B19" s="150" t="s">
        <v>26</v>
      </c>
      <c r="C19" s="58"/>
      <c r="D19" s="59"/>
      <c r="E19" s="216"/>
      <c r="F19" s="217"/>
      <c r="G19" s="216"/>
      <c r="H19" s="217"/>
      <c r="I19" s="216">
        <v>0</v>
      </c>
      <c r="J19" s="218"/>
    </row>
    <row r="20" spans="1:10" ht="23.25" customHeight="1" x14ac:dyDescent="0.2">
      <c r="A20" s="149" t="s">
        <v>63</v>
      </c>
      <c r="B20" s="150" t="s">
        <v>27</v>
      </c>
      <c r="C20" s="58"/>
      <c r="D20" s="59"/>
      <c r="E20" s="216"/>
      <c r="F20" s="217"/>
      <c r="G20" s="216"/>
      <c r="H20" s="217"/>
      <c r="I20" s="216">
        <v>0</v>
      </c>
      <c r="J20" s="218"/>
    </row>
    <row r="21" spans="1:10" ht="23.25" customHeight="1" x14ac:dyDescent="0.2">
      <c r="A21" s="4"/>
      <c r="B21" s="74" t="s">
        <v>28</v>
      </c>
      <c r="C21" s="75"/>
      <c r="D21" s="76"/>
      <c r="E21" s="224"/>
      <c r="F21" s="233"/>
      <c r="G21" s="224"/>
      <c r="H21" s="233"/>
      <c r="I21" s="224">
        <f>SUM(I16:J20)</f>
        <v>0</v>
      </c>
      <c r="J21" s="22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2">
        <v>0</v>
      </c>
      <c r="H23" s="223"/>
      <c r="I23" s="22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0">
        <v>0</v>
      </c>
      <c r="H24" s="221"/>
      <c r="I24" s="221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2">
        <v>0</v>
      </c>
      <c r="H25" s="223"/>
      <c r="I25" s="22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9">
        <v>0</v>
      </c>
      <c r="H26" s="230"/>
      <c r="I26" s="23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31">
        <v>0.29000000003725301</v>
      </c>
      <c r="H27" s="231"/>
      <c r="I27" s="231"/>
      <c r="J27" s="63" t="str">
        <f t="shared" si="0"/>
        <v>CZK</v>
      </c>
    </row>
    <row r="28" spans="1:10" ht="27.75" customHeight="1" thickBot="1" x14ac:dyDescent="0.25">
      <c r="A28" s="4"/>
      <c r="B28" s="121" t="s">
        <v>22</v>
      </c>
      <c r="C28" s="122"/>
      <c r="D28" s="122"/>
      <c r="E28" s="123"/>
      <c r="F28" s="124"/>
      <c r="G28" s="232">
        <f>I21</f>
        <v>0</v>
      </c>
      <c r="H28" s="234"/>
      <c r="I28" s="234"/>
      <c r="J28" s="125" t="str">
        <f t="shared" si="0"/>
        <v>CZK</v>
      </c>
    </row>
    <row r="29" spans="1:10" ht="27.75" hidden="1" customHeight="1" thickBot="1" x14ac:dyDescent="0.25">
      <c r="A29" s="4"/>
      <c r="B29" s="121" t="s">
        <v>35</v>
      </c>
      <c r="C29" s="126"/>
      <c r="D29" s="126"/>
      <c r="E29" s="126"/>
      <c r="F29" s="126"/>
      <c r="G29" s="232">
        <v>156939</v>
      </c>
      <c r="H29" s="232"/>
      <c r="I29" s="232"/>
      <c r="J29" s="127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43583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9" t="s">
        <v>2</v>
      </c>
      <c r="E35" s="21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">
      <c r="A38" s="102" t="s">
        <v>37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3" t="s">
        <v>1</v>
      </c>
      <c r="J38" s="107" t="s">
        <v>0</v>
      </c>
    </row>
    <row r="39" spans="1:10" ht="25.5" hidden="1" customHeight="1" x14ac:dyDescent="0.2">
      <c r="A39" s="102">
        <v>1</v>
      </c>
      <c r="B39" s="108"/>
      <c r="C39" s="208"/>
      <c r="D39" s="209"/>
      <c r="E39" s="209"/>
      <c r="F39" s="114">
        <v>0</v>
      </c>
      <c r="G39" s="115">
        <v>0</v>
      </c>
      <c r="H39" s="116"/>
      <c r="I39" s="117">
        <v>156938.71</v>
      </c>
      <c r="J39" s="109">
        <f>IF(CenaCelkemVypocet=0,"",I39/CenaCelkemVypocet*100)</f>
        <v>100</v>
      </c>
    </row>
    <row r="40" spans="1:10" ht="25.5" hidden="1" customHeight="1" x14ac:dyDescent="0.2">
      <c r="A40" s="102"/>
      <c r="B40" s="210" t="s">
        <v>46</v>
      </c>
      <c r="C40" s="211"/>
      <c r="D40" s="211"/>
      <c r="E40" s="211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20">
        <f>SUMIF(A39:A39,"=1",I39:I39)</f>
        <v>156938.71</v>
      </c>
      <c r="J40" s="103">
        <f>SUMIF(A39:A39,"=1",J39:J39)</f>
        <v>100</v>
      </c>
    </row>
    <row r="44" spans="1:10" ht="15.75" x14ac:dyDescent="0.25">
      <c r="B44" s="128" t="s">
        <v>48</v>
      </c>
    </row>
    <row r="46" spans="1:10" ht="25.5" customHeight="1" x14ac:dyDescent="0.2">
      <c r="A46" s="129"/>
      <c r="B46" s="133" t="s">
        <v>16</v>
      </c>
      <c r="C46" s="133" t="s">
        <v>5</v>
      </c>
      <c r="D46" s="134"/>
      <c r="E46" s="134"/>
      <c r="F46" s="137" t="s">
        <v>49</v>
      </c>
      <c r="G46" s="137"/>
      <c r="H46" s="137"/>
      <c r="I46" s="212" t="s">
        <v>28</v>
      </c>
      <c r="J46" s="212"/>
    </row>
    <row r="47" spans="1:10" ht="25.5" customHeight="1" x14ac:dyDescent="0.2">
      <c r="A47" s="130"/>
      <c r="B47" s="138" t="s">
        <v>50</v>
      </c>
      <c r="C47" s="214" t="s">
        <v>51</v>
      </c>
      <c r="D47" s="215"/>
      <c r="E47" s="215"/>
      <c r="F47" s="140" t="s">
        <v>23</v>
      </c>
      <c r="G47" s="141"/>
      <c r="H47" s="141"/>
      <c r="I47" s="213">
        <v>0</v>
      </c>
      <c r="J47" s="213"/>
    </row>
    <row r="48" spans="1:10" ht="25.5" customHeight="1" x14ac:dyDescent="0.2">
      <c r="A48" s="130"/>
      <c r="B48" s="132" t="s">
        <v>52</v>
      </c>
      <c r="C48" s="206" t="s">
        <v>53</v>
      </c>
      <c r="D48" s="207"/>
      <c r="E48" s="207"/>
      <c r="F48" s="142" t="s">
        <v>24</v>
      </c>
      <c r="G48" s="143"/>
      <c r="H48" s="143"/>
      <c r="I48" s="205">
        <v>0</v>
      </c>
      <c r="J48" s="205"/>
    </row>
    <row r="49" spans="1:10" ht="25.5" customHeight="1" x14ac:dyDescent="0.2">
      <c r="A49" s="130"/>
      <c r="B49" s="132" t="s">
        <v>54</v>
      </c>
      <c r="C49" s="206" t="s">
        <v>55</v>
      </c>
      <c r="D49" s="207"/>
      <c r="E49" s="207"/>
      <c r="F49" s="142" t="s">
        <v>24</v>
      </c>
      <c r="G49" s="143"/>
      <c r="H49" s="143"/>
      <c r="I49" s="205">
        <v>0</v>
      </c>
      <c r="J49" s="205"/>
    </row>
    <row r="50" spans="1:10" ht="25.5" customHeight="1" x14ac:dyDescent="0.2">
      <c r="A50" s="130"/>
      <c r="B50" s="132" t="s">
        <v>56</v>
      </c>
      <c r="C50" s="206" t="s">
        <v>57</v>
      </c>
      <c r="D50" s="207"/>
      <c r="E50" s="207"/>
      <c r="F50" s="142" t="s">
        <v>24</v>
      </c>
      <c r="G50" s="143"/>
      <c r="H50" s="143"/>
      <c r="I50" s="205">
        <v>0</v>
      </c>
      <c r="J50" s="205"/>
    </row>
    <row r="51" spans="1:10" ht="25.5" customHeight="1" x14ac:dyDescent="0.2">
      <c r="A51" s="130"/>
      <c r="B51" s="132" t="s">
        <v>58</v>
      </c>
      <c r="C51" s="206" t="s">
        <v>59</v>
      </c>
      <c r="D51" s="207"/>
      <c r="E51" s="207"/>
      <c r="F51" s="142" t="s">
        <v>24</v>
      </c>
      <c r="G51" s="143"/>
      <c r="H51" s="143"/>
      <c r="I51" s="205">
        <v>0</v>
      </c>
      <c r="J51" s="205"/>
    </row>
    <row r="52" spans="1:10" ht="25.5" customHeight="1" x14ac:dyDescent="0.2">
      <c r="A52" s="130"/>
      <c r="B52" s="139" t="s">
        <v>60</v>
      </c>
      <c r="C52" s="202" t="s">
        <v>61</v>
      </c>
      <c r="D52" s="203"/>
      <c r="E52" s="203"/>
      <c r="F52" s="144" t="s">
        <v>23</v>
      </c>
      <c r="G52" s="145"/>
      <c r="H52" s="145"/>
      <c r="I52" s="201">
        <v>0</v>
      </c>
      <c r="J52" s="201"/>
    </row>
    <row r="53" spans="1:10" ht="25.5" customHeight="1" x14ac:dyDescent="0.2">
      <c r="A53" s="131"/>
      <c r="B53" s="135" t="s">
        <v>1</v>
      </c>
      <c r="C53" s="135"/>
      <c r="D53" s="136"/>
      <c r="E53" s="136"/>
      <c r="F53" s="146"/>
      <c r="G53" s="147"/>
      <c r="H53" s="147"/>
      <c r="I53" s="204">
        <f>SUM(I47:I52)</f>
        <v>0</v>
      </c>
      <c r="J53" s="204"/>
    </row>
    <row r="54" spans="1:10" x14ac:dyDescent="0.2">
      <c r="F54" s="148"/>
      <c r="G54" s="101"/>
      <c r="H54" s="148"/>
      <c r="I54" s="101"/>
      <c r="J54" s="101"/>
    </row>
    <row r="55" spans="1:10" x14ac:dyDescent="0.2">
      <c r="F55" s="148"/>
      <c r="G55" s="101"/>
      <c r="H55" s="148"/>
      <c r="I55" s="101"/>
      <c r="J55" s="101"/>
    </row>
    <row r="56" spans="1:10" x14ac:dyDescent="0.2">
      <c r="F56" s="148"/>
      <c r="G56" s="101"/>
      <c r="H56" s="148"/>
      <c r="I56" s="101"/>
      <c r="J56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9" t="s">
        <v>41</v>
      </c>
      <c r="B2" s="78"/>
      <c r="C2" s="243"/>
      <c r="D2" s="243"/>
      <c r="E2" s="243"/>
      <c r="F2" s="243"/>
      <c r="G2" s="244"/>
    </row>
    <row r="3" spans="1:7" ht="24.95" hidden="1" customHeight="1" x14ac:dyDescent="0.2">
      <c r="A3" s="79" t="s">
        <v>7</v>
      </c>
      <c r="B3" s="78"/>
      <c r="C3" s="243"/>
      <c r="D3" s="243"/>
      <c r="E3" s="243"/>
      <c r="F3" s="243"/>
      <c r="G3" s="244"/>
    </row>
    <row r="4" spans="1:7" ht="24.95" hidden="1" customHeight="1" x14ac:dyDescent="0.2">
      <c r="A4" s="79" t="s">
        <v>8</v>
      </c>
      <c r="B4" s="78"/>
      <c r="C4" s="243"/>
      <c r="D4" s="243"/>
      <c r="E4" s="243"/>
      <c r="F4" s="243"/>
      <c r="G4" s="24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3.7109375" customWidth="1"/>
    <col min="2" max="2" width="14.42578125" style="100" customWidth="1"/>
    <col min="3" max="3" width="38.28515625" style="100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5" t="s">
        <v>6</v>
      </c>
      <c r="B1" s="245"/>
      <c r="C1" s="245"/>
      <c r="D1" s="245"/>
      <c r="E1" s="245"/>
      <c r="F1" s="245"/>
      <c r="G1" s="245"/>
      <c r="AE1" t="s">
        <v>65</v>
      </c>
    </row>
    <row r="2" spans="1:60" ht="25.15" customHeight="1" x14ac:dyDescent="0.2">
      <c r="A2" s="154" t="s">
        <v>64</v>
      </c>
      <c r="B2" s="152"/>
      <c r="C2" s="246" t="s">
        <v>45</v>
      </c>
      <c r="D2" s="247"/>
      <c r="E2" s="247"/>
      <c r="F2" s="247"/>
      <c r="G2" s="248"/>
      <c r="AE2" t="s">
        <v>66</v>
      </c>
    </row>
    <row r="3" spans="1:60" ht="25.15" hidden="1" customHeight="1" x14ac:dyDescent="0.2">
      <c r="A3" s="155" t="s">
        <v>7</v>
      </c>
      <c r="B3" s="153"/>
      <c r="C3" s="249"/>
      <c r="D3" s="249"/>
      <c r="E3" s="249"/>
      <c r="F3" s="249"/>
      <c r="G3" s="250"/>
      <c r="AE3" t="s">
        <v>67</v>
      </c>
    </row>
    <row r="4" spans="1:60" ht="25.15" hidden="1" customHeight="1" x14ac:dyDescent="0.2">
      <c r="A4" s="155" t="s">
        <v>8</v>
      </c>
      <c r="B4" s="153"/>
      <c r="C4" s="251"/>
      <c r="D4" s="249"/>
      <c r="E4" s="249"/>
      <c r="F4" s="249"/>
      <c r="G4" s="250"/>
      <c r="AE4" t="s">
        <v>68</v>
      </c>
    </row>
    <row r="5" spans="1:60" hidden="1" x14ac:dyDescent="0.2">
      <c r="A5" s="156" t="s">
        <v>69</v>
      </c>
      <c r="B5" s="157"/>
      <c r="C5" s="158"/>
      <c r="D5" s="159"/>
      <c r="E5" s="160"/>
      <c r="F5" s="160"/>
      <c r="G5" s="161"/>
      <c r="AE5" t="s">
        <v>70</v>
      </c>
    </row>
    <row r="6" spans="1:60" x14ac:dyDescent="0.2">
      <c r="D6" s="151"/>
    </row>
    <row r="7" spans="1:60" ht="38.25" x14ac:dyDescent="0.2">
      <c r="A7" s="166" t="s">
        <v>71</v>
      </c>
      <c r="B7" s="167" t="s">
        <v>72</v>
      </c>
      <c r="C7" s="167" t="s">
        <v>73</v>
      </c>
      <c r="D7" s="180" t="s">
        <v>74</v>
      </c>
      <c r="E7" s="166" t="s">
        <v>75</v>
      </c>
      <c r="F7" s="162" t="s">
        <v>76</v>
      </c>
      <c r="G7" s="181" t="s">
        <v>28</v>
      </c>
      <c r="H7" s="182" t="s">
        <v>29</v>
      </c>
      <c r="I7" s="182" t="s">
        <v>77</v>
      </c>
      <c r="J7" s="182" t="s">
        <v>30</v>
      </c>
      <c r="K7" s="182" t="s">
        <v>78</v>
      </c>
      <c r="L7" s="182" t="s">
        <v>79</v>
      </c>
      <c r="M7" s="182" t="s">
        <v>80</v>
      </c>
      <c r="N7" s="182" t="s">
        <v>81</v>
      </c>
      <c r="O7" s="182" t="s">
        <v>82</v>
      </c>
      <c r="P7" s="182" t="s">
        <v>83</v>
      </c>
      <c r="Q7" s="182" t="s">
        <v>84</v>
      </c>
      <c r="R7" s="182" t="s">
        <v>85</v>
      </c>
      <c r="S7" s="182" t="s">
        <v>86</v>
      </c>
      <c r="T7" s="182" t="s">
        <v>87</v>
      </c>
      <c r="U7" s="168" t="s">
        <v>88</v>
      </c>
    </row>
    <row r="8" spans="1:60" x14ac:dyDescent="0.2">
      <c r="A8" s="183" t="s">
        <v>89</v>
      </c>
      <c r="B8" s="184" t="s">
        <v>50</v>
      </c>
      <c r="C8" s="185" t="s">
        <v>51</v>
      </c>
      <c r="D8" s="186"/>
      <c r="E8" s="187"/>
      <c r="F8" s="175"/>
      <c r="G8" s="175"/>
      <c r="H8" s="175"/>
      <c r="I8" s="175">
        <f>SUM(I9:I14)</f>
        <v>436.76</v>
      </c>
      <c r="J8" s="175"/>
      <c r="K8" s="175">
        <f>SUM(K9:K14)</f>
        <v>22576.25</v>
      </c>
      <c r="L8" s="175"/>
      <c r="M8" s="175">
        <f>SUM(M9:M14)</f>
        <v>0</v>
      </c>
      <c r="N8" s="175"/>
      <c r="O8" s="175">
        <f>SUM(O9:O14)</f>
        <v>0.01</v>
      </c>
      <c r="P8" s="175"/>
      <c r="Q8" s="175">
        <f>SUM(Q9:Q14)</f>
        <v>1.46</v>
      </c>
      <c r="R8" s="175"/>
      <c r="S8" s="175"/>
      <c r="T8" s="188"/>
      <c r="U8" s="175">
        <f>SUM(U9:U14)</f>
        <v>26.71</v>
      </c>
      <c r="AE8" t="s">
        <v>90</v>
      </c>
    </row>
    <row r="9" spans="1:60" outlineLevel="1" x14ac:dyDescent="0.2">
      <c r="A9" s="164">
        <v>1</v>
      </c>
      <c r="B9" s="169" t="s">
        <v>91</v>
      </c>
      <c r="C9" s="195" t="s">
        <v>92</v>
      </c>
      <c r="D9" s="171" t="s">
        <v>93</v>
      </c>
      <c r="E9" s="173">
        <v>1.5</v>
      </c>
      <c r="F9" s="176"/>
      <c r="G9" s="176"/>
      <c r="H9" s="176">
        <v>13.01</v>
      </c>
      <c r="I9" s="176">
        <f t="shared" ref="I9:I14" si="0">ROUND(E9*H9,2)</f>
        <v>19.52</v>
      </c>
      <c r="J9" s="176">
        <v>838.99</v>
      </c>
      <c r="K9" s="176">
        <f t="shared" ref="K9:K14" si="1">ROUND(E9*J9,2)</f>
        <v>1258.49</v>
      </c>
      <c r="L9" s="176">
        <v>0</v>
      </c>
      <c r="M9" s="176">
        <f t="shared" ref="M9:M14" si="2">G9*(1+L9/100)</f>
        <v>0</v>
      </c>
      <c r="N9" s="176">
        <v>5.5000000000000003E-4</v>
      </c>
      <c r="O9" s="176">
        <f t="shared" ref="O9:O14" si="3">ROUND(E9*N9,2)</f>
        <v>0</v>
      </c>
      <c r="P9" s="176">
        <v>0.54</v>
      </c>
      <c r="Q9" s="176">
        <f t="shared" ref="Q9:Q14" si="4">ROUND(E9*P9,2)</f>
        <v>0.81</v>
      </c>
      <c r="R9" s="176"/>
      <c r="S9" s="176"/>
      <c r="T9" s="177">
        <v>3.0087000000000002</v>
      </c>
      <c r="U9" s="176">
        <f t="shared" ref="U9:U14" si="5">ROUND(E9*T9,2)</f>
        <v>4.51</v>
      </c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94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64">
        <v>2</v>
      </c>
      <c r="B10" s="169" t="s">
        <v>95</v>
      </c>
      <c r="C10" s="195" t="s">
        <v>96</v>
      </c>
      <c r="D10" s="171" t="s">
        <v>97</v>
      </c>
      <c r="E10" s="173">
        <v>10</v>
      </c>
      <c r="F10" s="176"/>
      <c r="G10" s="176"/>
      <c r="H10" s="176">
        <v>11.7</v>
      </c>
      <c r="I10" s="176">
        <f t="shared" si="0"/>
        <v>117</v>
      </c>
      <c r="J10" s="176">
        <v>96.8</v>
      </c>
      <c r="K10" s="176">
        <f t="shared" si="1"/>
        <v>968</v>
      </c>
      <c r="L10" s="176">
        <v>0</v>
      </c>
      <c r="M10" s="176">
        <f t="shared" si="2"/>
        <v>0</v>
      </c>
      <c r="N10" s="176">
        <v>4.8999999999999998E-4</v>
      </c>
      <c r="O10" s="176">
        <f t="shared" si="3"/>
        <v>0</v>
      </c>
      <c r="P10" s="176">
        <v>2.7E-2</v>
      </c>
      <c r="Q10" s="176">
        <f t="shared" si="4"/>
        <v>0.27</v>
      </c>
      <c r="R10" s="176"/>
      <c r="S10" s="176"/>
      <c r="T10" s="177">
        <v>0.42199999999999999</v>
      </c>
      <c r="U10" s="176">
        <f t="shared" si="5"/>
        <v>4.22</v>
      </c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98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64">
        <v>3</v>
      </c>
      <c r="B11" s="169" t="s">
        <v>99</v>
      </c>
      <c r="C11" s="195" t="s">
        <v>100</v>
      </c>
      <c r="D11" s="171" t="s">
        <v>97</v>
      </c>
      <c r="E11" s="173">
        <v>4</v>
      </c>
      <c r="F11" s="176"/>
      <c r="G11" s="176"/>
      <c r="H11" s="176">
        <v>11.7</v>
      </c>
      <c r="I11" s="176">
        <f t="shared" si="0"/>
        <v>46.8</v>
      </c>
      <c r="J11" s="176">
        <v>478.8</v>
      </c>
      <c r="K11" s="176">
        <f t="shared" si="1"/>
        <v>1915.2</v>
      </c>
      <c r="L11" s="176">
        <v>0</v>
      </c>
      <c r="M11" s="176">
        <f t="shared" si="2"/>
        <v>0</v>
      </c>
      <c r="N11" s="176">
        <v>4.8999999999999998E-4</v>
      </c>
      <c r="O11" s="176">
        <f t="shared" si="3"/>
        <v>0</v>
      </c>
      <c r="P11" s="176">
        <v>4.9000000000000002E-2</v>
      </c>
      <c r="Q11" s="176">
        <f t="shared" si="4"/>
        <v>0.2</v>
      </c>
      <c r="R11" s="176"/>
      <c r="S11" s="176"/>
      <c r="T11" s="177">
        <v>2.0814699999999999</v>
      </c>
      <c r="U11" s="176">
        <f t="shared" si="5"/>
        <v>8.33</v>
      </c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94</v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164">
        <v>4</v>
      </c>
      <c r="B12" s="169" t="s">
        <v>101</v>
      </c>
      <c r="C12" s="195" t="s">
        <v>102</v>
      </c>
      <c r="D12" s="171" t="s">
        <v>103</v>
      </c>
      <c r="E12" s="173">
        <v>1</v>
      </c>
      <c r="F12" s="176"/>
      <c r="G12" s="176"/>
      <c r="H12" s="176">
        <v>0</v>
      </c>
      <c r="I12" s="176">
        <f t="shared" si="0"/>
        <v>0</v>
      </c>
      <c r="J12" s="176">
        <v>8000</v>
      </c>
      <c r="K12" s="176">
        <f t="shared" si="1"/>
        <v>8000</v>
      </c>
      <c r="L12" s="176">
        <v>0</v>
      </c>
      <c r="M12" s="176">
        <f t="shared" si="2"/>
        <v>0</v>
      </c>
      <c r="N12" s="176">
        <v>0</v>
      </c>
      <c r="O12" s="176">
        <f t="shared" si="3"/>
        <v>0</v>
      </c>
      <c r="P12" s="176">
        <v>0</v>
      </c>
      <c r="Q12" s="176">
        <f t="shared" si="4"/>
        <v>0</v>
      </c>
      <c r="R12" s="176"/>
      <c r="S12" s="176"/>
      <c r="T12" s="177">
        <v>0</v>
      </c>
      <c r="U12" s="176">
        <f t="shared" si="5"/>
        <v>0</v>
      </c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98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 x14ac:dyDescent="0.2">
      <c r="A13" s="164">
        <v>5</v>
      </c>
      <c r="B13" s="169" t="s">
        <v>104</v>
      </c>
      <c r="C13" s="195" t="s">
        <v>105</v>
      </c>
      <c r="D13" s="171" t="s">
        <v>106</v>
      </c>
      <c r="E13" s="173">
        <v>8</v>
      </c>
      <c r="F13" s="176"/>
      <c r="G13" s="176"/>
      <c r="H13" s="176">
        <v>31.68</v>
      </c>
      <c r="I13" s="176">
        <f t="shared" si="0"/>
        <v>253.44</v>
      </c>
      <c r="J13" s="176">
        <v>304.32</v>
      </c>
      <c r="K13" s="176">
        <f t="shared" si="1"/>
        <v>2434.56</v>
      </c>
      <c r="L13" s="176">
        <v>0</v>
      </c>
      <c r="M13" s="176">
        <f t="shared" si="2"/>
        <v>0</v>
      </c>
      <c r="N13" s="176">
        <v>1.33E-3</v>
      </c>
      <c r="O13" s="176">
        <f t="shared" si="3"/>
        <v>0.01</v>
      </c>
      <c r="P13" s="176">
        <v>2.3E-2</v>
      </c>
      <c r="Q13" s="176">
        <f t="shared" si="4"/>
        <v>0.18</v>
      </c>
      <c r="R13" s="176"/>
      <c r="S13" s="176"/>
      <c r="T13" s="177">
        <v>1.206</v>
      </c>
      <c r="U13" s="176">
        <f t="shared" si="5"/>
        <v>9.65</v>
      </c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98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">
      <c r="A14" s="164">
        <v>6</v>
      </c>
      <c r="B14" s="169" t="s">
        <v>107</v>
      </c>
      <c r="C14" s="195" t="s">
        <v>108</v>
      </c>
      <c r="D14" s="171" t="s">
        <v>109</v>
      </c>
      <c r="E14" s="173">
        <v>20</v>
      </c>
      <c r="F14" s="176"/>
      <c r="G14" s="176"/>
      <c r="H14" s="176">
        <v>0</v>
      </c>
      <c r="I14" s="176">
        <f t="shared" si="0"/>
        <v>0</v>
      </c>
      <c r="J14" s="176">
        <v>400</v>
      </c>
      <c r="K14" s="176">
        <f t="shared" si="1"/>
        <v>8000</v>
      </c>
      <c r="L14" s="176">
        <v>0</v>
      </c>
      <c r="M14" s="176">
        <f t="shared" si="2"/>
        <v>0</v>
      </c>
      <c r="N14" s="176">
        <v>0</v>
      </c>
      <c r="O14" s="176">
        <f t="shared" si="3"/>
        <v>0</v>
      </c>
      <c r="P14" s="176">
        <v>0</v>
      </c>
      <c r="Q14" s="176">
        <f t="shared" si="4"/>
        <v>0</v>
      </c>
      <c r="R14" s="176"/>
      <c r="S14" s="176"/>
      <c r="T14" s="177">
        <v>0</v>
      </c>
      <c r="U14" s="176">
        <f t="shared" si="5"/>
        <v>0</v>
      </c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98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x14ac:dyDescent="0.2">
      <c r="A15" s="165" t="s">
        <v>89</v>
      </c>
      <c r="B15" s="170" t="s">
        <v>52</v>
      </c>
      <c r="C15" s="196" t="s">
        <v>53</v>
      </c>
      <c r="D15" s="172"/>
      <c r="E15" s="174"/>
      <c r="F15" s="178"/>
      <c r="G15" s="178"/>
      <c r="H15" s="178"/>
      <c r="I15" s="178">
        <f>SUM(I16:I18)</f>
        <v>5671</v>
      </c>
      <c r="J15" s="178"/>
      <c r="K15" s="178">
        <f>SUM(K16:K18)</f>
        <v>131.1</v>
      </c>
      <c r="L15" s="178"/>
      <c r="M15" s="178">
        <f>SUM(M16:M18)</f>
        <v>0</v>
      </c>
      <c r="N15" s="178"/>
      <c r="O15" s="178">
        <f>SUM(O16:O18)</f>
        <v>285</v>
      </c>
      <c r="P15" s="178"/>
      <c r="Q15" s="178">
        <f>SUM(Q16:Q18)</f>
        <v>0</v>
      </c>
      <c r="R15" s="178"/>
      <c r="S15" s="178"/>
      <c r="T15" s="179"/>
      <c r="U15" s="178">
        <f>SUM(U16:U18)</f>
        <v>0</v>
      </c>
      <c r="AE15" t="s">
        <v>90</v>
      </c>
    </row>
    <row r="16" spans="1:60" outlineLevel="1" x14ac:dyDescent="0.2">
      <c r="A16" s="164">
        <v>7</v>
      </c>
      <c r="B16" s="169" t="s">
        <v>110</v>
      </c>
      <c r="C16" s="195" t="s">
        <v>111</v>
      </c>
      <c r="D16" s="171" t="s">
        <v>97</v>
      </c>
      <c r="E16" s="173">
        <v>106</v>
      </c>
      <c r="F16" s="176"/>
      <c r="G16" s="176"/>
      <c r="H16" s="176">
        <v>45</v>
      </c>
      <c r="I16" s="176">
        <f>ROUND(E16*H16,2)</f>
        <v>4770</v>
      </c>
      <c r="J16" s="176">
        <v>0</v>
      </c>
      <c r="K16" s="176">
        <f>ROUND(E16*J16,2)</f>
        <v>0</v>
      </c>
      <c r="L16" s="176">
        <v>0</v>
      </c>
      <c r="M16" s="176">
        <f>G16*(1+L16/100)</f>
        <v>0</v>
      </c>
      <c r="N16" s="176">
        <v>0</v>
      </c>
      <c r="O16" s="176">
        <f>ROUND(E16*N16,2)</f>
        <v>0</v>
      </c>
      <c r="P16" s="176">
        <v>0</v>
      </c>
      <c r="Q16" s="176">
        <f>ROUND(E16*P16,2)</f>
        <v>0</v>
      </c>
      <c r="R16" s="176"/>
      <c r="S16" s="176"/>
      <c r="T16" s="177">
        <v>0</v>
      </c>
      <c r="U16" s="176">
        <f>ROUND(E16*T16,2)</f>
        <v>0</v>
      </c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112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164">
        <v>8</v>
      </c>
      <c r="B17" s="169" t="s">
        <v>113</v>
      </c>
      <c r="C17" s="195" t="s">
        <v>114</v>
      </c>
      <c r="D17" s="171" t="s">
        <v>97</v>
      </c>
      <c r="E17" s="173">
        <v>106</v>
      </c>
      <c r="F17" s="176"/>
      <c r="G17" s="176"/>
      <c r="H17" s="176">
        <v>8.5</v>
      </c>
      <c r="I17" s="176">
        <f>ROUND(E17*H17,2)</f>
        <v>901</v>
      </c>
      <c r="J17" s="176">
        <v>0</v>
      </c>
      <c r="K17" s="176">
        <f>ROUND(E17*J17,2)</f>
        <v>0</v>
      </c>
      <c r="L17" s="176">
        <v>0</v>
      </c>
      <c r="M17" s="176">
        <f>G17*(1+L17/100)</f>
        <v>0</v>
      </c>
      <c r="N17" s="176">
        <v>4.0000000000000003E-5</v>
      </c>
      <c r="O17" s="176">
        <f>ROUND(E17*N17,2)</f>
        <v>0</v>
      </c>
      <c r="P17" s="176">
        <v>0</v>
      </c>
      <c r="Q17" s="176">
        <f>ROUND(E17*P17,2)</f>
        <v>0</v>
      </c>
      <c r="R17" s="176"/>
      <c r="S17" s="176"/>
      <c r="T17" s="177">
        <v>0</v>
      </c>
      <c r="U17" s="176">
        <f>ROUND(E17*T17,2)</f>
        <v>0</v>
      </c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112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 x14ac:dyDescent="0.2">
      <c r="A18" s="164">
        <v>9</v>
      </c>
      <c r="B18" s="169" t="s">
        <v>115</v>
      </c>
      <c r="C18" s="195" t="s">
        <v>116</v>
      </c>
      <c r="D18" s="171" t="s">
        <v>0</v>
      </c>
      <c r="E18" s="173">
        <v>57</v>
      </c>
      <c r="F18" s="176"/>
      <c r="G18" s="176"/>
      <c r="H18" s="176">
        <v>0</v>
      </c>
      <c r="I18" s="176">
        <f>ROUND(E18*H18,2)</f>
        <v>0</v>
      </c>
      <c r="J18" s="176">
        <v>2.2999999999999998</v>
      </c>
      <c r="K18" s="176">
        <f>ROUND(E18*J18,2)</f>
        <v>131.1</v>
      </c>
      <c r="L18" s="176">
        <v>0</v>
      </c>
      <c r="M18" s="176">
        <f>G18*(1+L18/100)</f>
        <v>0</v>
      </c>
      <c r="N18" s="176">
        <v>5</v>
      </c>
      <c r="O18" s="176">
        <f>ROUND(E18*N18,2)</f>
        <v>285</v>
      </c>
      <c r="P18" s="176">
        <v>0</v>
      </c>
      <c r="Q18" s="176">
        <f>ROUND(E18*P18,2)</f>
        <v>0</v>
      </c>
      <c r="R18" s="176"/>
      <c r="S18" s="176"/>
      <c r="T18" s="177">
        <v>0</v>
      </c>
      <c r="U18" s="176">
        <f>ROUND(E18*T18,2)</f>
        <v>0</v>
      </c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98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x14ac:dyDescent="0.2">
      <c r="A19" s="165" t="s">
        <v>89</v>
      </c>
      <c r="B19" s="170" t="s">
        <v>54</v>
      </c>
      <c r="C19" s="196" t="s">
        <v>55</v>
      </c>
      <c r="D19" s="172"/>
      <c r="E19" s="174"/>
      <c r="F19" s="178"/>
      <c r="G19" s="178"/>
      <c r="H19" s="178"/>
      <c r="I19" s="178">
        <f>SUM(I20:I29)</f>
        <v>18831.359999999997</v>
      </c>
      <c r="J19" s="178"/>
      <c r="K19" s="178">
        <f>SUM(K20:K29)</f>
        <v>38507.839999999997</v>
      </c>
      <c r="L19" s="178"/>
      <c r="M19" s="178">
        <f>SUM(M20:M29)</f>
        <v>0</v>
      </c>
      <c r="N19" s="178"/>
      <c r="O19" s="178">
        <f>SUM(O20:O29)</f>
        <v>9.9999999999999992E-2</v>
      </c>
      <c r="P19" s="178"/>
      <c r="Q19" s="178">
        <f>SUM(Q20:Q29)</f>
        <v>0.04</v>
      </c>
      <c r="R19" s="178"/>
      <c r="S19" s="178"/>
      <c r="T19" s="179"/>
      <c r="U19" s="178">
        <f>SUM(U20:U29)</f>
        <v>39.820000000000007</v>
      </c>
      <c r="AE19" t="s">
        <v>90</v>
      </c>
    </row>
    <row r="20" spans="1:60" outlineLevel="1" x14ac:dyDescent="0.2">
      <c r="A20" s="164">
        <v>10</v>
      </c>
      <c r="B20" s="169" t="s">
        <v>117</v>
      </c>
      <c r="C20" s="195" t="s">
        <v>118</v>
      </c>
      <c r="D20" s="171" t="s">
        <v>109</v>
      </c>
      <c r="E20" s="173">
        <v>4</v>
      </c>
      <c r="F20" s="176"/>
      <c r="G20" s="176"/>
      <c r="H20" s="176">
        <v>0</v>
      </c>
      <c r="I20" s="176">
        <f t="shared" ref="I20:I29" si="6">ROUND(E20*H20,2)</f>
        <v>0</v>
      </c>
      <c r="J20" s="176">
        <v>400</v>
      </c>
      <c r="K20" s="176">
        <f t="shared" ref="K20:K29" si="7">ROUND(E20*J20,2)</f>
        <v>1600</v>
      </c>
      <c r="L20" s="176">
        <v>0</v>
      </c>
      <c r="M20" s="176">
        <f t="shared" ref="M20:M29" si="8">G20*(1+L20/100)</f>
        <v>0</v>
      </c>
      <c r="N20" s="176">
        <v>0</v>
      </c>
      <c r="O20" s="176">
        <f t="shared" ref="O20:O29" si="9">ROUND(E20*N20,2)</f>
        <v>0</v>
      </c>
      <c r="P20" s="176">
        <v>0</v>
      </c>
      <c r="Q20" s="176">
        <f t="shared" ref="Q20:Q29" si="10">ROUND(E20*P20,2)</f>
        <v>0</v>
      </c>
      <c r="R20" s="176"/>
      <c r="S20" s="176"/>
      <c r="T20" s="177">
        <v>0</v>
      </c>
      <c r="U20" s="176">
        <f t="shared" ref="U20:U29" si="11">ROUND(E20*T20,2)</f>
        <v>0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98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">
      <c r="A21" s="164">
        <v>11</v>
      </c>
      <c r="B21" s="169" t="s">
        <v>119</v>
      </c>
      <c r="C21" s="195" t="s">
        <v>120</v>
      </c>
      <c r="D21" s="171" t="s">
        <v>109</v>
      </c>
      <c r="E21" s="173">
        <v>12</v>
      </c>
      <c r="F21" s="176"/>
      <c r="G21" s="176"/>
      <c r="H21" s="176">
        <v>0</v>
      </c>
      <c r="I21" s="176">
        <f t="shared" si="6"/>
        <v>0</v>
      </c>
      <c r="J21" s="176">
        <v>400</v>
      </c>
      <c r="K21" s="176">
        <f t="shared" si="7"/>
        <v>4800</v>
      </c>
      <c r="L21" s="176">
        <v>0</v>
      </c>
      <c r="M21" s="176">
        <f t="shared" si="8"/>
        <v>0</v>
      </c>
      <c r="N21" s="176">
        <v>0</v>
      </c>
      <c r="O21" s="176">
        <f t="shared" si="9"/>
        <v>0</v>
      </c>
      <c r="P21" s="176">
        <v>0</v>
      </c>
      <c r="Q21" s="176">
        <f t="shared" si="10"/>
        <v>0</v>
      </c>
      <c r="R21" s="176"/>
      <c r="S21" s="176"/>
      <c r="T21" s="177">
        <v>0</v>
      </c>
      <c r="U21" s="176">
        <f t="shared" si="11"/>
        <v>0</v>
      </c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98</v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ht="22.5" outlineLevel="1" x14ac:dyDescent="0.2">
      <c r="A22" s="164">
        <v>12</v>
      </c>
      <c r="B22" s="169" t="s">
        <v>121</v>
      </c>
      <c r="C22" s="195" t="s">
        <v>122</v>
      </c>
      <c r="D22" s="171" t="s">
        <v>97</v>
      </c>
      <c r="E22" s="173">
        <v>12</v>
      </c>
      <c r="F22" s="176"/>
      <c r="G22" s="176"/>
      <c r="H22" s="176">
        <v>3.88</v>
      </c>
      <c r="I22" s="176">
        <f t="shared" si="6"/>
        <v>46.56</v>
      </c>
      <c r="J22" s="176">
        <v>14.720000000000002</v>
      </c>
      <c r="K22" s="176">
        <f t="shared" si="7"/>
        <v>176.64</v>
      </c>
      <c r="L22" s="176">
        <v>0</v>
      </c>
      <c r="M22" s="176">
        <f t="shared" si="8"/>
        <v>0</v>
      </c>
      <c r="N22" s="176">
        <v>2.0000000000000002E-5</v>
      </c>
      <c r="O22" s="176">
        <f t="shared" si="9"/>
        <v>0</v>
      </c>
      <c r="P22" s="176">
        <v>3.2000000000000002E-3</v>
      </c>
      <c r="Q22" s="176">
        <f t="shared" si="10"/>
        <v>0.04</v>
      </c>
      <c r="R22" s="176"/>
      <c r="S22" s="176"/>
      <c r="T22" s="177">
        <v>0.05</v>
      </c>
      <c r="U22" s="176">
        <f t="shared" si="11"/>
        <v>0.6</v>
      </c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98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64">
        <v>13</v>
      </c>
      <c r="B23" s="169" t="s">
        <v>123</v>
      </c>
      <c r="C23" s="195" t="s">
        <v>124</v>
      </c>
      <c r="D23" s="171" t="s">
        <v>103</v>
      </c>
      <c r="E23" s="173">
        <v>4</v>
      </c>
      <c r="F23" s="176"/>
      <c r="G23" s="176"/>
      <c r="H23" s="176">
        <v>79.98</v>
      </c>
      <c r="I23" s="176">
        <f t="shared" si="6"/>
        <v>319.92</v>
      </c>
      <c r="J23" s="176">
        <v>1920.02</v>
      </c>
      <c r="K23" s="176">
        <f t="shared" si="7"/>
        <v>7680.08</v>
      </c>
      <c r="L23" s="176">
        <v>0</v>
      </c>
      <c r="M23" s="176">
        <f t="shared" si="8"/>
        <v>0</v>
      </c>
      <c r="N23" s="176">
        <v>1.4999999999999999E-4</v>
      </c>
      <c r="O23" s="176">
        <f t="shared" si="9"/>
        <v>0</v>
      </c>
      <c r="P23" s="176">
        <v>0</v>
      </c>
      <c r="Q23" s="176">
        <f t="shared" si="10"/>
        <v>0</v>
      </c>
      <c r="R23" s="176"/>
      <c r="S23" s="176"/>
      <c r="T23" s="177">
        <v>0.32</v>
      </c>
      <c r="U23" s="176">
        <f t="shared" si="11"/>
        <v>1.28</v>
      </c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98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64">
        <v>14</v>
      </c>
      <c r="B24" s="169" t="s">
        <v>125</v>
      </c>
      <c r="C24" s="195" t="s">
        <v>126</v>
      </c>
      <c r="D24" s="171" t="s">
        <v>97</v>
      </c>
      <c r="E24" s="173">
        <v>112</v>
      </c>
      <c r="F24" s="176"/>
      <c r="G24" s="176"/>
      <c r="H24" s="176">
        <v>161.12</v>
      </c>
      <c r="I24" s="176">
        <f t="shared" si="6"/>
        <v>18045.439999999999</v>
      </c>
      <c r="J24" s="176">
        <v>109.88</v>
      </c>
      <c r="K24" s="176">
        <f t="shared" si="7"/>
        <v>12306.56</v>
      </c>
      <c r="L24" s="176">
        <v>0</v>
      </c>
      <c r="M24" s="176">
        <f t="shared" si="8"/>
        <v>0</v>
      </c>
      <c r="N24" s="176">
        <v>7.6000000000000004E-4</v>
      </c>
      <c r="O24" s="176">
        <f t="shared" si="9"/>
        <v>0.09</v>
      </c>
      <c r="P24" s="176">
        <v>0</v>
      </c>
      <c r="Q24" s="176">
        <f t="shared" si="10"/>
        <v>0</v>
      </c>
      <c r="R24" s="176"/>
      <c r="S24" s="176"/>
      <c r="T24" s="177">
        <v>0.29737999999999998</v>
      </c>
      <c r="U24" s="176">
        <f t="shared" si="11"/>
        <v>33.31</v>
      </c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98</v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">
      <c r="A25" s="164">
        <v>15</v>
      </c>
      <c r="B25" s="169" t="s">
        <v>127</v>
      </c>
      <c r="C25" s="195" t="s">
        <v>128</v>
      </c>
      <c r="D25" s="171" t="s">
        <v>103</v>
      </c>
      <c r="E25" s="173">
        <v>1</v>
      </c>
      <c r="F25" s="176"/>
      <c r="G25" s="176"/>
      <c r="H25" s="176">
        <v>0</v>
      </c>
      <c r="I25" s="176">
        <f t="shared" si="6"/>
        <v>0</v>
      </c>
      <c r="J25" s="176">
        <v>5000</v>
      </c>
      <c r="K25" s="176">
        <f t="shared" si="7"/>
        <v>5000</v>
      </c>
      <c r="L25" s="176">
        <v>0</v>
      </c>
      <c r="M25" s="176">
        <f t="shared" si="8"/>
        <v>0</v>
      </c>
      <c r="N25" s="176">
        <v>0</v>
      </c>
      <c r="O25" s="176">
        <f t="shared" si="9"/>
        <v>0</v>
      </c>
      <c r="P25" s="176">
        <v>0</v>
      </c>
      <c r="Q25" s="176">
        <f t="shared" si="10"/>
        <v>0</v>
      </c>
      <c r="R25" s="176"/>
      <c r="S25" s="176"/>
      <c r="T25" s="177">
        <v>0</v>
      </c>
      <c r="U25" s="176">
        <f t="shared" si="11"/>
        <v>0</v>
      </c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98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 x14ac:dyDescent="0.2">
      <c r="A26" s="164">
        <v>16</v>
      </c>
      <c r="B26" s="169" t="s">
        <v>117</v>
      </c>
      <c r="C26" s="195" t="s">
        <v>129</v>
      </c>
      <c r="D26" s="171" t="s">
        <v>106</v>
      </c>
      <c r="E26" s="173">
        <v>80</v>
      </c>
      <c r="F26" s="176"/>
      <c r="G26" s="176"/>
      <c r="H26" s="176">
        <v>0</v>
      </c>
      <c r="I26" s="176">
        <f t="shared" si="6"/>
        <v>0</v>
      </c>
      <c r="J26" s="176">
        <v>45</v>
      </c>
      <c r="K26" s="176">
        <f t="shared" si="7"/>
        <v>3600</v>
      </c>
      <c r="L26" s="176">
        <v>0</v>
      </c>
      <c r="M26" s="176">
        <f t="shared" si="8"/>
        <v>0</v>
      </c>
      <c r="N26" s="176">
        <v>0</v>
      </c>
      <c r="O26" s="176">
        <f t="shared" si="9"/>
        <v>0</v>
      </c>
      <c r="P26" s="176">
        <v>0</v>
      </c>
      <c r="Q26" s="176">
        <f t="shared" si="10"/>
        <v>0</v>
      </c>
      <c r="R26" s="176"/>
      <c r="S26" s="176"/>
      <c r="T26" s="177">
        <v>0</v>
      </c>
      <c r="U26" s="176">
        <f t="shared" si="11"/>
        <v>0</v>
      </c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98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">
      <c r="A27" s="164">
        <v>17</v>
      </c>
      <c r="B27" s="169" t="s">
        <v>130</v>
      </c>
      <c r="C27" s="195" t="s">
        <v>131</v>
      </c>
      <c r="D27" s="171" t="s">
        <v>106</v>
      </c>
      <c r="E27" s="173">
        <v>8</v>
      </c>
      <c r="F27" s="176"/>
      <c r="G27" s="176"/>
      <c r="H27" s="176">
        <v>52.43</v>
      </c>
      <c r="I27" s="176">
        <f t="shared" si="6"/>
        <v>419.44</v>
      </c>
      <c r="J27" s="176">
        <v>99.07</v>
      </c>
      <c r="K27" s="176">
        <f t="shared" si="7"/>
        <v>792.56</v>
      </c>
      <c r="L27" s="176">
        <v>0</v>
      </c>
      <c r="M27" s="176">
        <f t="shared" si="8"/>
        <v>0</v>
      </c>
      <c r="N27" s="176">
        <v>1.25E-3</v>
      </c>
      <c r="O27" s="176">
        <f t="shared" si="9"/>
        <v>0.01</v>
      </c>
      <c r="P27" s="176">
        <v>0</v>
      </c>
      <c r="Q27" s="176">
        <f t="shared" si="10"/>
        <v>0</v>
      </c>
      <c r="R27" s="176"/>
      <c r="S27" s="176"/>
      <c r="T27" s="177">
        <v>0.29899999999999999</v>
      </c>
      <c r="U27" s="176">
        <f t="shared" si="11"/>
        <v>2.39</v>
      </c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98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 x14ac:dyDescent="0.2">
      <c r="A28" s="164">
        <v>18</v>
      </c>
      <c r="B28" s="169" t="s">
        <v>132</v>
      </c>
      <c r="C28" s="195" t="s">
        <v>133</v>
      </c>
      <c r="D28" s="171" t="s">
        <v>97</v>
      </c>
      <c r="E28" s="173">
        <v>112</v>
      </c>
      <c r="F28" s="176"/>
      <c r="G28" s="176"/>
      <c r="H28" s="176">
        <v>0</v>
      </c>
      <c r="I28" s="176">
        <f t="shared" si="6"/>
        <v>0</v>
      </c>
      <c r="J28" s="176">
        <v>7</v>
      </c>
      <c r="K28" s="176">
        <f t="shared" si="7"/>
        <v>784</v>
      </c>
      <c r="L28" s="176">
        <v>0</v>
      </c>
      <c r="M28" s="176">
        <f t="shared" si="8"/>
        <v>0</v>
      </c>
      <c r="N28" s="176">
        <v>0</v>
      </c>
      <c r="O28" s="176">
        <f t="shared" si="9"/>
        <v>0</v>
      </c>
      <c r="P28" s="176">
        <v>0</v>
      </c>
      <c r="Q28" s="176">
        <f t="shared" si="10"/>
        <v>0</v>
      </c>
      <c r="R28" s="176"/>
      <c r="S28" s="176"/>
      <c r="T28" s="177">
        <v>0.02</v>
      </c>
      <c r="U28" s="176">
        <f t="shared" si="11"/>
        <v>2.2400000000000002</v>
      </c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98</v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 x14ac:dyDescent="0.2">
      <c r="A29" s="164">
        <v>19</v>
      </c>
      <c r="B29" s="169" t="s">
        <v>134</v>
      </c>
      <c r="C29" s="195" t="s">
        <v>135</v>
      </c>
      <c r="D29" s="171" t="s">
        <v>0</v>
      </c>
      <c r="E29" s="173">
        <v>544</v>
      </c>
      <c r="F29" s="176"/>
      <c r="G29" s="176"/>
      <c r="H29" s="176">
        <v>0</v>
      </c>
      <c r="I29" s="176">
        <f t="shared" si="6"/>
        <v>0</v>
      </c>
      <c r="J29" s="176">
        <v>3.25</v>
      </c>
      <c r="K29" s="176">
        <f t="shared" si="7"/>
        <v>1768</v>
      </c>
      <c r="L29" s="176">
        <v>0</v>
      </c>
      <c r="M29" s="176">
        <f t="shared" si="8"/>
        <v>0</v>
      </c>
      <c r="N29" s="176">
        <v>0</v>
      </c>
      <c r="O29" s="176">
        <f t="shared" si="9"/>
        <v>0</v>
      </c>
      <c r="P29" s="176">
        <v>0</v>
      </c>
      <c r="Q29" s="176">
        <f t="shared" si="10"/>
        <v>0</v>
      </c>
      <c r="R29" s="176"/>
      <c r="S29" s="176"/>
      <c r="T29" s="177">
        <v>0</v>
      </c>
      <c r="U29" s="176">
        <f t="shared" si="11"/>
        <v>0</v>
      </c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98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x14ac:dyDescent="0.2">
      <c r="A30" s="165" t="s">
        <v>89</v>
      </c>
      <c r="B30" s="170" t="s">
        <v>56</v>
      </c>
      <c r="C30" s="196" t="s">
        <v>57</v>
      </c>
      <c r="D30" s="172"/>
      <c r="E30" s="174"/>
      <c r="F30" s="178"/>
      <c r="G30" s="178"/>
      <c r="H30" s="178"/>
      <c r="I30" s="178">
        <f>SUM(I31:I37)</f>
        <v>9153.25</v>
      </c>
      <c r="J30" s="178"/>
      <c r="K30" s="178">
        <f>SUM(K31:K37)</f>
        <v>3738.01</v>
      </c>
      <c r="L30" s="178"/>
      <c r="M30" s="178">
        <f>SUM(M31:M37)</f>
        <v>0</v>
      </c>
      <c r="N30" s="178"/>
      <c r="O30" s="178">
        <f>SUM(O31:O37)</f>
        <v>0</v>
      </c>
      <c r="P30" s="178"/>
      <c r="Q30" s="178">
        <f>SUM(Q31:Q37)</f>
        <v>0</v>
      </c>
      <c r="R30" s="178"/>
      <c r="S30" s="178"/>
      <c r="T30" s="179"/>
      <c r="U30" s="178">
        <f>SUM(U31:U37)</f>
        <v>3.8200000000000003</v>
      </c>
      <c r="AE30" t="s">
        <v>90</v>
      </c>
    </row>
    <row r="31" spans="1:60" outlineLevel="1" x14ac:dyDescent="0.2">
      <c r="A31" s="164">
        <v>20</v>
      </c>
      <c r="B31" s="169" t="s">
        <v>136</v>
      </c>
      <c r="C31" s="195" t="s">
        <v>137</v>
      </c>
      <c r="D31" s="171" t="s">
        <v>106</v>
      </c>
      <c r="E31" s="173">
        <v>4</v>
      </c>
      <c r="F31" s="176"/>
      <c r="G31" s="176"/>
      <c r="H31" s="176">
        <v>24.85</v>
      </c>
      <c r="I31" s="176">
        <f t="shared" ref="I31:I37" si="12">ROUND(E31*H31,2)</f>
        <v>99.4</v>
      </c>
      <c r="J31" s="176">
        <v>63.65</v>
      </c>
      <c r="K31" s="176">
        <f t="shared" ref="K31:K37" si="13">ROUND(E31*J31,2)</f>
        <v>254.6</v>
      </c>
      <c r="L31" s="176">
        <v>0</v>
      </c>
      <c r="M31" s="176">
        <f t="shared" ref="M31:M37" si="14">G31*(1+L31/100)</f>
        <v>0</v>
      </c>
      <c r="N31" s="176">
        <v>1.2999999999999999E-4</v>
      </c>
      <c r="O31" s="176">
        <f t="shared" ref="O31:O37" si="15">ROUND(E31*N31,2)</f>
        <v>0</v>
      </c>
      <c r="P31" s="176">
        <v>1.1000000000000001E-3</v>
      </c>
      <c r="Q31" s="176">
        <f t="shared" ref="Q31:Q37" si="16">ROUND(E31*P31,2)</f>
        <v>0</v>
      </c>
      <c r="R31" s="176"/>
      <c r="S31" s="176"/>
      <c r="T31" s="177">
        <v>0.23</v>
      </c>
      <c r="U31" s="176">
        <f t="shared" ref="U31:U37" si="17">ROUND(E31*T31,2)</f>
        <v>0.92</v>
      </c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98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 x14ac:dyDescent="0.2">
      <c r="A32" s="164">
        <v>21</v>
      </c>
      <c r="B32" s="169" t="s">
        <v>138</v>
      </c>
      <c r="C32" s="195" t="s">
        <v>139</v>
      </c>
      <c r="D32" s="171" t="s">
        <v>106</v>
      </c>
      <c r="E32" s="173">
        <v>9</v>
      </c>
      <c r="F32" s="176"/>
      <c r="G32" s="176"/>
      <c r="H32" s="176">
        <v>507.65</v>
      </c>
      <c r="I32" s="176">
        <f t="shared" si="12"/>
        <v>4568.8500000000004</v>
      </c>
      <c r="J32" s="176">
        <v>54.350000000000023</v>
      </c>
      <c r="K32" s="176">
        <f t="shared" si="13"/>
        <v>489.15</v>
      </c>
      <c r="L32" s="176">
        <v>0</v>
      </c>
      <c r="M32" s="176">
        <f t="shared" si="14"/>
        <v>0</v>
      </c>
      <c r="N32" s="176">
        <v>9.0000000000000006E-5</v>
      </c>
      <c r="O32" s="176">
        <f t="shared" si="15"/>
        <v>0</v>
      </c>
      <c r="P32" s="176">
        <v>0</v>
      </c>
      <c r="Q32" s="176">
        <f t="shared" si="16"/>
        <v>0</v>
      </c>
      <c r="R32" s="176"/>
      <c r="S32" s="176"/>
      <c r="T32" s="177">
        <v>0.16400000000000001</v>
      </c>
      <c r="U32" s="176">
        <f t="shared" si="17"/>
        <v>1.48</v>
      </c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98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ht="22.5" outlineLevel="1" x14ac:dyDescent="0.2">
      <c r="A33" s="164">
        <v>22</v>
      </c>
      <c r="B33" s="169" t="s">
        <v>140</v>
      </c>
      <c r="C33" s="195" t="s">
        <v>141</v>
      </c>
      <c r="D33" s="171" t="s">
        <v>106</v>
      </c>
      <c r="E33" s="173">
        <v>2</v>
      </c>
      <c r="F33" s="176"/>
      <c r="G33" s="176"/>
      <c r="H33" s="176">
        <v>0</v>
      </c>
      <c r="I33" s="176">
        <f t="shared" si="12"/>
        <v>0</v>
      </c>
      <c r="J33" s="176">
        <v>1250</v>
      </c>
      <c r="K33" s="176">
        <f t="shared" si="13"/>
        <v>2500</v>
      </c>
      <c r="L33" s="176">
        <v>0</v>
      </c>
      <c r="M33" s="176">
        <f t="shared" si="14"/>
        <v>0</v>
      </c>
      <c r="N33" s="176">
        <v>1.4999999999999999E-4</v>
      </c>
      <c r="O33" s="176">
        <f t="shared" si="15"/>
        <v>0</v>
      </c>
      <c r="P33" s="176">
        <v>0</v>
      </c>
      <c r="Q33" s="176">
        <f t="shared" si="16"/>
        <v>0</v>
      </c>
      <c r="R33" s="176"/>
      <c r="S33" s="176"/>
      <c r="T33" s="177">
        <v>0.08</v>
      </c>
      <c r="U33" s="176">
        <f t="shared" si="17"/>
        <v>0.16</v>
      </c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98</v>
      </c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">
      <c r="A34" s="164">
        <v>23</v>
      </c>
      <c r="B34" s="169" t="s">
        <v>142</v>
      </c>
      <c r="C34" s="195" t="s">
        <v>143</v>
      </c>
      <c r="D34" s="171" t="s">
        <v>106</v>
      </c>
      <c r="E34" s="173">
        <v>22</v>
      </c>
      <c r="F34" s="176"/>
      <c r="G34" s="176"/>
      <c r="H34" s="176">
        <v>75</v>
      </c>
      <c r="I34" s="176">
        <f t="shared" si="12"/>
        <v>1650</v>
      </c>
      <c r="J34" s="176">
        <v>0</v>
      </c>
      <c r="K34" s="176">
        <f t="shared" si="13"/>
        <v>0</v>
      </c>
      <c r="L34" s="176">
        <v>0</v>
      </c>
      <c r="M34" s="176">
        <f t="shared" si="14"/>
        <v>0</v>
      </c>
      <c r="N34" s="176">
        <v>0</v>
      </c>
      <c r="O34" s="176">
        <f t="shared" si="15"/>
        <v>0</v>
      </c>
      <c r="P34" s="176">
        <v>0</v>
      </c>
      <c r="Q34" s="176">
        <f t="shared" si="16"/>
        <v>0</v>
      </c>
      <c r="R34" s="176"/>
      <c r="S34" s="176"/>
      <c r="T34" s="177">
        <v>0</v>
      </c>
      <c r="U34" s="176">
        <f t="shared" si="17"/>
        <v>0</v>
      </c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112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 x14ac:dyDescent="0.2">
      <c r="A35" s="164">
        <v>24</v>
      </c>
      <c r="B35" s="169" t="s">
        <v>144</v>
      </c>
      <c r="C35" s="195" t="s">
        <v>145</v>
      </c>
      <c r="D35" s="171" t="s">
        <v>106</v>
      </c>
      <c r="E35" s="173">
        <v>9</v>
      </c>
      <c r="F35" s="176"/>
      <c r="G35" s="176"/>
      <c r="H35" s="176">
        <v>0</v>
      </c>
      <c r="I35" s="176">
        <f t="shared" si="12"/>
        <v>0</v>
      </c>
      <c r="J35" s="176">
        <v>46.1</v>
      </c>
      <c r="K35" s="176">
        <f t="shared" si="13"/>
        <v>414.9</v>
      </c>
      <c r="L35" s="176">
        <v>0</v>
      </c>
      <c r="M35" s="176">
        <f t="shared" si="14"/>
        <v>0</v>
      </c>
      <c r="N35" s="176">
        <v>0</v>
      </c>
      <c r="O35" s="176">
        <f t="shared" si="15"/>
        <v>0</v>
      </c>
      <c r="P35" s="176">
        <v>0</v>
      </c>
      <c r="Q35" s="176">
        <f t="shared" si="16"/>
        <v>0</v>
      </c>
      <c r="R35" s="176"/>
      <c r="S35" s="176"/>
      <c r="T35" s="177">
        <v>0.14000000000000001</v>
      </c>
      <c r="U35" s="176">
        <f t="shared" si="17"/>
        <v>1.26</v>
      </c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98</v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 x14ac:dyDescent="0.2">
      <c r="A36" s="164">
        <v>25</v>
      </c>
      <c r="B36" s="169" t="s">
        <v>146</v>
      </c>
      <c r="C36" s="195" t="s">
        <v>147</v>
      </c>
      <c r="D36" s="171" t="s">
        <v>106</v>
      </c>
      <c r="E36" s="173">
        <v>9</v>
      </c>
      <c r="F36" s="176"/>
      <c r="G36" s="176"/>
      <c r="H36" s="176">
        <v>315</v>
      </c>
      <c r="I36" s="176">
        <f t="shared" si="12"/>
        <v>2835</v>
      </c>
      <c r="J36" s="176">
        <v>0</v>
      </c>
      <c r="K36" s="176">
        <f t="shared" si="13"/>
        <v>0</v>
      </c>
      <c r="L36" s="176">
        <v>0</v>
      </c>
      <c r="M36" s="176">
        <f t="shared" si="14"/>
        <v>0</v>
      </c>
      <c r="N36" s="176">
        <v>0</v>
      </c>
      <c r="O36" s="176">
        <f t="shared" si="15"/>
        <v>0</v>
      </c>
      <c r="P36" s="176">
        <v>0</v>
      </c>
      <c r="Q36" s="176">
        <f t="shared" si="16"/>
        <v>0</v>
      </c>
      <c r="R36" s="176"/>
      <c r="S36" s="176"/>
      <c r="T36" s="177">
        <v>0</v>
      </c>
      <c r="U36" s="176">
        <f t="shared" si="17"/>
        <v>0</v>
      </c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112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 x14ac:dyDescent="0.2">
      <c r="A37" s="164">
        <v>26</v>
      </c>
      <c r="B37" s="169" t="s">
        <v>148</v>
      </c>
      <c r="C37" s="195" t="s">
        <v>149</v>
      </c>
      <c r="D37" s="171" t="s">
        <v>0</v>
      </c>
      <c r="E37" s="173">
        <v>128</v>
      </c>
      <c r="F37" s="176"/>
      <c r="G37" s="176"/>
      <c r="H37" s="176">
        <v>0</v>
      </c>
      <c r="I37" s="176">
        <f t="shared" si="12"/>
        <v>0</v>
      </c>
      <c r="J37" s="176">
        <v>0.62</v>
      </c>
      <c r="K37" s="176">
        <f t="shared" si="13"/>
        <v>79.36</v>
      </c>
      <c r="L37" s="176">
        <v>0</v>
      </c>
      <c r="M37" s="176">
        <f t="shared" si="14"/>
        <v>0</v>
      </c>
      <c r="N37" s="176">
        <v>0</v>
      </c>
      <c r="O37" s="176">
        <f t="shared" si="15"/>
        <v>0</v>
      </c>
      <c r="P37" s="176">
        <v>0</v>
      </c>
      <c r="Q37" s="176">
        <f t="shared" si="16"/>
        <v>0</v>
      </c>
      <c r="R37" s="176"/>
      <c r="S37" s="176"/>
      <c r="T37" s="177">
        <v>0</v>
      </c>
      <c r="U37" s="176">
        <f t="shared" si="17"/>
        <v>0</v>
      </c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98</v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x14ac:dyDescent="0.2">
      <c r="A38" s="165" t="s">
        <v>89</v>
      </c>
      <c r="B38" s="170" t="s">
        <v>58</v>
      </c>
      <c r="C38" s="196" t="s">
        <v>59</v>
      </c>
      <c r="D38" s="172"/>
      <c r="E38" s="174"/>
      <c r="F38" s="178"/>
      <c r="G38" s="178"/>
      <c r="H38" s="178"/>
      <c r="I38" s="178">
        <f>SUM(I39:I50)</f>
        <v>34472.35</v>
      </c>
      <c r="J38" s="178"/>
      <c r="K38" s="178">
        <f>SUM(K39:K50)</f>
        <v>12620.800000000001</v>
      </c>
      <c r="L38" s="178"/>
      <c r="M38" s="178">
        <f>SUM(M39:M50)</f>
        <v>0</v>
      </c>
      <c r="N38" s="178"/>
      <c r="O38" s="178">
        <f>SUM(O39:O50)</f>
        <v>0.54</v>
      </c>
      <c r="P38" s="178"/>
      <c r="Q38" s="178">
        <f>SUM(Q39:Q50)</f>
        <v>0.02</v>
      </c>
      <c r="R38" s="178"/>
      <c r="S38" s="178"/>
      <c r="T38" s="179"/>
      <c r="U38" s="178">
        <f>SUM(U39:U50)</f>
        <v>29.859999999999996</v>
      </c>
      <c r="AE38" t="s">
        <v>90</v>
      </c>
    </row>
    <row r="39" spans="1:60" ht="22.5" outlineLevel="1" x14ac:dyDescent="0.2">
      <c r="A39" s="164">
        <v>27</v>
      </c>
      <c r="B39" s="169" t="s">
        <v>150</v>
      </c>
      <c r="C39" s="195" t="s">
        <v>151</v>
      </c>
      <c r="D39" s="171" t="s">
        <v>106</v>
      </c>
      <c r="E39" s="173">
        <v>2</v>
      </c>
      <c r="F39" s="176"/>
      <c r="G39" s="176"/>
      <c r="H39" s="176">
        <v>9.84</v>
      </c>
      <c r="I39" s="176">
        <f t="shared" ref="I39:I50" si="18">ROUND(E39*H39,2)</f>
        <v>19.68</v>
      </c>
      <c r="J39" s="176">
        <v>68.459999999999994</v>
      </c>
      <c r="K39" s="176">
        <f t="shared" ref="K39:K50" si="19">ROUND(E39*J39,2)</f>
        <v>136.91999999999999</v>
      </c>
      <c r="L39" s="176">
        <v>0</v>
      </c>
      <c r="M39" s="176">
        <f t="shared" ref="M39:M50" si="20">G39*(1+L39/100)</f>
        <v>0</v>
      </c>
      <c r="N39" s="176">
        <v>5.0000000000000002E-5</v>
      </c>
      <c r="O39" s="176">
        <f t="shared" ref="O39:O50" si="21">ROUND(E39*N39,2)</f>
        <v>0</v>
      </c>
      <c r="P39" s="176">
        <v>1.235E-2</v>
      </c>
      <c r="Q39" s="176">
        <f t="shared" ref="Q39:Q50" si="22">ROUND(E39*P39,2)</f>
        <v>0.02</v>
      </c>
      <c r="R39" s="176"/>
      <c r="S39" s="176"/>
      <c r="T39" s="177">
        <v>0.23699999999999999</v>
      </c>
      <c r="U39" s="176">
        <f t="shared" ref="U39:U50" si="23">ROUND(E39*T39,2)</f>
        <v>0.47</v>
      </c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98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64">
        <v>28</v>
      </c>
      <c r="B40" s="169" t="s">
        <v>152</v>
      </c>
      <c r="C40" s="195" t="s">
        <v>153</v>
      </c>
      <c r="D40" s="171" t="s">
        <v>106</v>
      </c>
      <c r="E40" s="173">
        <v>9</v>
      </c>
      <c r="F40" s="176"/>
      <c r="G40" s="176"/>
      <c r="H40" s="176">
        <v>45.6</v>
      </c>
      <c r="I40" s="176">
        <f t="shared" si="18"/>
        <v>410.4</v>
      </c>
      <c r="J40" s="176">
        <v>233.4</v>
      </c>
      <c r="K40" s="176">
        <f t="shared" si="19"/>
        <v>2100.6</v>
      </c>
      <c r="L40" s="176">
        <v>0</v>
      </c>
      <c r="M40" s="176">
        <f t="shared" si="20"/>
        <v>0</v>
      </c>
      <c r="N40" s="176">
        <v>0</v>
      </c>
      <c r="O40" s="176">
        <f t="shared" si="21"/>
        <v>0</v>
      </c>
      <c r="P40" s="176">
        <v>0</v>
      </c>
      <c r="Q40" s="176">
        <f t="shared" si="22"/>
        <v>0</v>
      </c>
      <c r="R40" s="176"/>
      <c r="S40" s="176"/>
      <c r="T40" s="177">
        <v>0.86799999999999999</v>
      </c>
      <c r="U40" s="176">
        <f t="shared" si="23"/>
        <v>7.81</v>
      </c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98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 x14ac:dyDescent="0.2">
      <c r="A41" s="164">
        <v>29</v>
      </c>
      <c r="B41" s="169" t="s">
        <v>154</v>
      </c>
      <c r="C41" s="195" t="s">
        <v>155</v>
      </c>
      <c r="D41" s="171" t="s">
        <v>106</v>
      </c>
      <c r="E41" s="173">
        <v>1</v>
      </c>
      <c r="F41" s="176"/>
      <c r="G41" s="176"/>
      <c r="H41" s="176">
        <v>2232.27</v>
      </c>
      <c r="I41" s="176">
        <f t="shared" si="18"/>
        <v>2232.27</v>
      </c>
      <c r="J41" s="176">
        <v>260.73</v>
      </c>
      <c r="K41" s="176">
        <f t="shared" si="19"/>
        <v>260.73</v>
      </c>
      <c r="L41" s="176">
        <v>0</v>
      </c>
      <c r="M41" s="176">
        <f t="shared" si="20"/>
        <v>0</v>
      </c>
      <c r="N41" s="176">
        <v>5.1999999999999998E-3</v>
      </c>
      <c r="O41" s="176">
        <f t="shared" si="21"/>
        <v>0.01</v>
      </c>
      <c r="P41" s="176">
        <v>0</v>
      </c>
      <c r="Q41" s="176">
        <f t="shared" si="22"/>
        <v>0</v>
      </c>
      <c r="R41" s="176"/>
      <c r="S41" s="176"/>
      <c r="T41" s="177">
        <v>0.84799999999999998</v>
      </c>
      <c r="U41" s="176">
        <f t="shared" si="23"/>
        <v>0.85</v>
      </c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98</v>
      </c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 x14ac:dyDescent="0.2">
      <c r="A42" s="164">
        <v>30</v>
      </c>
      <c r="B42" s="169" t="s">
        <v>156</v>
      </c>
      <c r="C42" s="195" t="s">
        <v>157</v>
      </c>
      <c r="D42" s="171" t="s">
        <v>106</v>
      </c>
      <c r="E42" s="173">
        <v>1</v>
      </c>
      <c r="F42" s="176"/>
      <c r="G42" s="176"/>
      <c r="H42" s="176">
        <v>2835.27</v>
      </c>
      <c r="I42" s="176">
        <f t="shared" si="18"/>
        <v>2835.27</v>
      </c>
      <c r="J42" s="176">
        <v>529.73</v>
      </c>
      <c r="K42" s="176">
        <f t="shared" si="19"/>
        <v>529.73</v>
      </c>
      <c r="L42" s="176">
        <v>0</v>
      </c>
      <c r="M42" s="176">
        <f t="shared" si="20"/>
        <v>0</v>
      </c>
      <c r="N42" s="176">
        <v>1.2959999999999999E-2</v>
      </c>
      <c r="O42" s="176">
        <f t="shared" si="21"/>
        <v>0.01</v>
      </c>
      <c r="P42" s="176">
        <v>0</v>
      </c>
      <c r="Q42" s="176">
        <f t="shared" si="22"/>
        <v>0</v>
      </c>
      <c r="R42" s="176"/>
      <c r="S42" s="176"/>
      <c r="T42" s="177">
        <v>0.85499999999999998</v>
      </c>
      <c r="U42" s="176">
        <f t="shared" si="23"/>
        <v>0.86</v>
      </c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98</v>
      </c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 x14ac:dyDescent="0.2">
      <c r="A43" s="164">
        <v>31</v>
      </c>
      <c r="B43" s="169" t="s">
        <v>158</v>
      </c>
      <c r="C43" s="195" t="s">
        <v>159</v>
      </c>
      <c r="D43" s="171" t="s">
        <v>106</v>
      </c>
      <c r="E43" s="173">
        <v>1</v>
      </c>
      <c r="F43" s="176"/>
      <c r="G43" s="176"/>
      <c r="H43" s="176">
        <v>3132.94</v>
      </c>
      <c r="I43" s="176">
        <f t="shared" si="18"/>
        <v>3132.94</v>
      </c>
      <c r="J43" s="176">
        <v>594.05999999999995</v>
      </c>
      <c r="K43" s="176">
        <f t="shared" si="19"/>
        <v>594.05999999999995</v>
      </c>
      <c r="L43" s="176">
        <v>0</v>
      </c>
      <c r="M43" s="176">
        <f t="shared" si="20"/>
        <v>0</v>
      </c>
      <c r="N43" s="176">
        <v>1.728E-2</v>
      </c>
      <c r="O43" s="176">
        <f t="shared" si="21"/>
        <v>0.02</v>
      </c>
      <c r="P43" s="176">
        <v>0</v>
      </c>
      <c r="Q43" s="176">
        <f t="shared" si="22"/>
        <v>0</v>
      </c>
      <c r="R43" s="176"/>
      <c r="S43" s="176"/>
      <c r="T43" s="177">
        <v>0.86299999999999999</v>
      </c>
      <c r="U43" s="176">
        <f t="shared" si="23"/>
        <v>0.86</v>
      </c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98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 x14ac:dyDescent="0.2">
      <c r="A44" s="164">
        <v>32</v>
      </c>
      <c r="B44" s="169" t="s">
        <v>160</v>
      </c>
      <c r="C44" s="195" t="s">
        <v>161</v>
      </c>
      <c r="D44" s="171" t="s">
        <v>106</v>
      </c>
      <c r="E44" s="173">
        <v>6</v>
      </c>
      <c r="F44" s="176"/>
      <c r="G44" s="176"/>
      <c r="H44" s="176">
        <v>3493.86</v>
      </c>
      <c r="I44" s="176">
        <f t="shared" si="18"/>
        <v>20963.16</v>
      </c>
      <c r="J44" s="176">
        <v>678.13999999999987</v>
      </c>
      <c r="K44" s="176">
        <f t="shared" si="19"/>
        <v>4068.84</v>
      </c>
      <c r="L44" s="176">
        <v>0</v>
      </c>
      <c r="M44" s="176">
        <f t="shared" si="20"/>
        <v>0</v>
      </c>
      <c r="N44" s="176">
        <v>1.83E-2</v>
      </c>
      <c r="O44" s="176">
        <f t="shared" si="21"/>
        <v>0.11</v>
      </c>
      <c r="P44" s="176">
        <v>0</v>
      </c>
      <c r="Q44" s="176">
        <f t="shared" si="22"/>
        <v>0</v>
      </c>
      <c r="R44" s="176"/>
      <c r="S44" s="176"/>
      <c r="T44" s="177">
        <v>0.92900000000000005</v>
      </c>
      <c r="U44" s="176">
        <f t="shared" si="23"/>
        <v>5.57</v>
      </c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98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">
      <c r="A45" s="164">
        <v>33</v>
      </c>
      <c r="B45" s="169" t="s">
        <v>162</v>
      </c>
      <c r="C45" s="195" t="s">
        <v>163</v>
      </c>
      <c r="D45" s="171" t="s">
        <v>106</v>
      </c>
      <c r="E45" s="173">
        <v>2</v>
      </c>
      <c r="F45" s="176"/>
      <c r="G45" s="176"/>
      <c r="H45" s="176">
        <v>24.54</v>
      </c>
      <c r="I45" s="176">
        <f t="shared" si="18"/>
        <v>49.08</v>
      </c>
      <c r="J45" s="176">
        <v>233.46</v>
      </c>
      <c r="K45" s="176">
        <f t="shared" si="19"/>
        <v>466.92</v>
      </c>
      <c r="L45" s="176">
        <v>0</v>
      </c>
      <c r="M45" s="176">
        <f t="shared" si="20"/>
        <v>0</v>
      </c>
      <c r="N45" s="176">
        <v>2.0000000000000002E-5</v>
      </c>
      <c r="O45" s="176">
        <f t="shared" si="21"/>
        <v>0</v>
      </c>
      <c r="P45" s="176">
        <v>0</v>
      </c>
      <c r="Q45" s="176">
        <f t="shared" si="22"/>
        <v>0</v>
      </c>
      <c r="R45" s="176"/>
      <c r="S45" s="176"/>
      <c r="T45" s="177">
        <v>0.86799999999999999</v>
      </c>
      <c r="U45" s="176">
        <f t="shared" si="23"/>
        <v>1.74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98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64">
        <v>34</v>
      </c>
      <c r="B46" s="169" t="s">
        <v>164</v>
      </c>
      <c r="C46" s="195" t="s">
        <v>165</v>
      </c>
      <c r="D46" s="171" t="s">
        <v>106</v>
      </c>
      <c r="E46" s="173">
        <v>1</v>
      </c>
      <c r="F46" s="176"/>
      <c r="G46" s="176"/>
      <c r="H46" s="176">
        <v>2746.03</v>
      </c>
      <c r="I46" s="176">
        <f t="shared" si="18"/>
        <v>2746.03</v>
      </c>
      <c r="J46" s="176">
        <v>490.9699999999998</v>
      </c>
      <c r="K46" s="176">
        <f t="shared" si="19"/>
        <v>490.97</v>
      </c>
      <c r="L46" s="176">
        <v>0</v>
      </c>
      <c r="M46" s="176">
        <f t="shared" si="20"/>
        <v>0</v>
      </c>
      <c r="N46" s="176">
        <v>1.72E-2</v>
      </c>
      <c r="O46" s="176">
        <f t="shared" si="21"/>
        <v>0.02</v>
      </c>
      <c r="P46" s="176">
        <v>0</v>
      </c>
      <c r="Q46" s="176">
        <f t="shared" si="22"/>
        <v>0</v>
      </c>
      <c r="R46" s="176"/>
      <c r="S46" s="176"/>
      <c r="T46" s="177">
        <v>1.008</v>
      </c>
      <c r="U46" s="176">
        <f t="shared" si="23"/>
        <v>1.01</v>
      </c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98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">
      <c r="A47" s="164">
        <v>35</v>
      </c>
      <c r="B47" s="169" t="s">
        <v>166</v>
      </c>
      <c r="C47" s="195" t="s">
        <v>167</v>
      </c>
      <c r="D47" s="171" t="s">
        <v>106</v>
      </c>
      <c r="E47" s="173">
        <v>1</v>
      </c>
      <c r="F47" s="176"/>
      <c r="G47" s="176"/>
      <c r="H47" s="176">
        <v>1514.38</v>
      </c>
      <c r="I47" s="176">
        <f t="shared" si="18"/>
        <v>1514.38</v>
      </c>
      <c r="J47" s="176">
        <v>723.61999999999989</v>
      </c>
      <c r="K47" s="176">
        <f t="shared" si="19"/>
        <v>723.62</v>
      </c>
      <c r="L47" s="176">
        <v>0</v>
      </c>
      <c r="M47" s="176">
        <f t="shared" si="20"/>
        <v>0</v>
      </c>
      <c r="N47" s="176">
        <v>7.9000000000000008E-3</v>
      </c>
      <c r="O47" s="176">
        <f t="shared" si="21"/>
        <v>0.01</v>
      </c>
      <c r="P47" s="176">
        <v>0</v>
      </c>
      <c r="Q47" s="176">
        <f t="shared" si="22"/>
        <v>0</v>
      </c>
      <c r="R47" s="176"/>
      <c r="S47" s="176"/>
      <c r="T47" s="177">
        <v>0.90300000000000002</v>
      </c>
      <c r="U47" s="176">
        <f t="shared" si="23"/>
        <v>0.9</v>
      </c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98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 x14ac:dyDescent="0.2">
      <c r="A48" s="164">
        <v>36</v>
      </c>
      <c r="B48" s="169" t="s">
        <v>168</v>
      </c>
      <c r="C48" s="195" t="s">
        <v>169</v>
      </c>
      <c r="D48" s="171" t="s">
        <v>106</v>
      </c>
      <c r="E48" s="173">
        <v>11</v>
      </c>
      <c r="F48" s="176"/>
      <c r="G48" s="176"/>
      <c r="H48" s="176">
        <v>50</v>
      </c>
      <c r="I48" s="176">
        <f t="shared" si="18"/>
        <v>550</v>
      </c>
      <c r="J48" s="176">
        <v>67</v>
      </c>
      <c r="K48" s="176">
        <f t="shared" si="19"/>
        <v>737</v>
      </c>
      <c r="L48" s="176">
        <v>0</v>
      </c>
      <c r="M48" s="176">
        <f t="shared" si="20"/>
        <v>0</v>
      </c>
      <c r="N48" s="176">
        <v>0</v>
      </c>
      <c r="O48" s="176">
        <f t="shared" si="21"/>
        <v>0</v>
      </c>
      <c r="P48" s="176">
        <v>0</v>
      </c>
      <c r="Q48" s="176">
        <f t="shared" si="22"/>
        <v>0</v>
      </c>
      <c r="R48" s="176"/>
      <c r="S48" s="176"/>
      <c r="T48" s="177">
        <v>0.27</v>
      </c>
      <c r="U48" s="176">
        <f t="shared" si="23"/>
        <v>2.97</v>
      </c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98</v>
      </c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 x14ac:dyDescent="0.2">
      <c r="A49" s="164">
        <v>37</v>
      </c>
      <c r="B49" s="169" t="s">
        <v>170</v>
      </c>
      <c r="C49" s="195" t="s">
        <v>171</v>
      </c>
      <c r="D49" s="171" t="s">
        <v>106</v>
      </c>
      <c r="E49" s="173">
        <v>11</v>
      </c>
      <c r="F49" s="176"/>
      <c r="G49" s="176"/>
      <c r="H49" s="176">
        <v>1.74</v>
      </c>
      <c r="I49" s="176">
        <f t="shared" si="18"/>
        <v>19.14</v>
      </c>
      <c r="J49" s="176">
        <v>69.760000000000005</v>
      </c>
      <c r="K49" s="176">
        <f t="shared" si="19"/>
        <v>767.36</v>
      </c>
      <c r="L49" s="176">
        <v>0</v>
      </c>
      <c r="M49" s="176">
        <f t="shared" si="20"/>
        <v>0</v>
      </c>
      <c r="N49" s="176">
        <v>3.2640000000000002E-2</v>
      </c>
      <c r="O49" s="176">
        <f t="shared" si="21"/>
        <v>0.36</v>
      </c>
      <c r="P49" s="176">
        <v>0</v>
      </c>
      <c r="Q49" s="176">
        <f t="shared" si="22"/>
        <v>0</v>
      </c>
      <c r="R49" s="176"/>
      <c r="S49" s="176"/>
      <c r="T49" s="177">
        <v>0.62</v>
      </c>
      <c r="U49" s="176">
        <f t="shared" si="23"/>
        <v>6.82</v>
      </c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98</v>
      </c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 x14ac:dyDescent="0.2">
      <c r="A50" s="164">
        <v>38</v>
      </c>
      <c r="B50" s="169" t="s">
        <v>172</v>
      </c>
      <c r="C50" s="195" t="s">
        <v>173</v>
      </c>
      <c r="D50" s="171" t="s">
        <v>0</v>
      </c>
      <c r="E50" s="173">
        <v>453</v>
      </c>
      <c r="F50" s="176"/>
      <c r="G50" s="176"/>
      <c r="H50" s="176">
        <v>0</v>
      </c>
      <c r="I50" s="176">
        <f t="shared" si="18"/>
        <v>0</v>
      </c>
      <c r="J50" s="176">
        <v>3.85</v>
      </c>
      <c r="K50" s="176">
        <f t="shared" si="19"/>
        <v>1744.05</v>
      </c>
      <c r="L50" s="176">
        <v>0</v>
      </c>
      <c r="M50" s="176">
        <f t="shared" si="20"/>
        <v>0</v>
      </c>
      <c r="N50" s="176">
        <v>0</v>
      </c>
      <c r="O50" s="176">
        <f t="shared" si="21"/>
        <v>0</v>
      </c>
      <c r="P50" s="176">
        <v>0</v>
      </c>
      <c r="Q50" s="176">
        <f t="shared" si="22"/>
        <v>0</v>
      </c>
      <c r="R50" s="176"/>
      <c r="S50" s="176"/>
      <c r="T50" s="177">
        <v>0</v>
      </c>
      <c r="U50" s="176">
        <f t="shared" si="23"/>
        <v>0</v>
      </c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98</v>
      </c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x14ac:dyDescent="0.2">
      <c r="A51" s="165" t="s">
        <v>89</v>
      </c>
      <c r="B51" s="170" t="s">
        <v>60</v>
      </c>
      <c r="C51" s="196" t="s">
        <v>61</v>
      </c>
      <c r="D51" s="172"/>
      <c r="E51" s="174"/>
      <c r="F51" s="178"/>
      <c r="G51" s="178"/>
      <c r="H51" s="178"/>
      <c r="I51" s="178">
        <f>SUM(I52:I54)</f>
        <v>0</v>
      </c>
      <c r="J51" s="178"/>
      <c r="K51" s="178">
        <f>SUM(K52:K54)</f>
        <v>10800</v>
      </c>
      <c r="L51" s="178"/>
      <c r="M51" s="178">
        <f>SUM(M52:M54)</f>
        <v>0</v>
      </c>
      <c r="N51" s="178"/>
      <c r="O51" s="178">
        <f>SUM(O52:O54)</f>
        <v>0</v>
      </c>
      <c r="P51" s="178"/>
      <c r="Q51" s="178">
        <f>SUM(Q52:Q54)</f>
        <v>0</v>
      </c>
      <c r="R51" s="178"/>
      <c r="S51" s="178"/>
      <c r="T51" s="179"/>
      <c r="U51" s="178">
        <f>SUM(U52:U54)</f>
        <v>0</v>
      </c>
      <c r="AE51" t="s">
        <v>90</v>
      </c>
    </row>
    <row r="52" spans="1:60" outlineLevel="1" x14ac:dyDescent="0.2">
      <c r="A52" s="164">
        <v>39</v>
      </c>
      <c r="B52" s="169" t="s">
        <v>174</v>
      </c>
      <c r="C52" s="195" t="s">
        <v>175</v>
      </c>
      <c r="D52" s="171" t="s">
        <v>109</v>
      </c>
      <c r="E52" s="173">
        <v>12</v>
      </c>
      <c r="F52" s="176"/>
      <c r="G52" s="176"/>
      <c r="H52" s="176">
        <v>0</v>
      </c>
      <c r="I52" s="176">
        <f>ROUND(E52*H52,2)</f>
        <v>0</v>
      </c>
      <c r="J52" s="176">
        <v>400</v>
      </c>
      <c r="K52" s="176">
        <f>ROUND(E52*J52,2)</f>
        <v>4800</v>
      </c>
      <c r="L52" s="176">
        <v>0</v>
      </c>
      <c r="M52" s="176">
        <f>G52*(1+L52/100)</f>
        <v>0</v>
      </c>
      <c r="N52" s="176">
        <v>0</v>
      </c>
      <c r="O52" s="176">
        <f>ROUND(E52*N52,2)</f>
        <v>0</v>
      </c>
      <c r="P52" s="176">
        <v>0</v>
      </c>
      <c r="Q52" s="176">
        <f>ROUND(E52*P52,2)</f>
        <v>0</v>
      </c>
      <c r="R52" s="176"/>
      <c r="S52" s="176"/>
      <c r="T52" s="177">
        <v>0</v>
      </c>
      <c r="U52" s="176">
        <f>ROUND(E52*T52,2)</f>
        <v>0</v>
      </c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98</v>
      </c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164">
        <v>40</v>
      </c>
      <c r="B53" s="169" t="s">
        <v>176</v>
      </c>
      <c r="C53" s="195" t="s">
        <v>177</v>
      </c>
      <c r="D53" s="171" t="s">
        <v>0</v>
      </c>
      <c r="E53" s="173">
        <v>2</v>
      </c>
      <c r="F53" s="176"/>
      <c r="G53" s="176"/>
      <c r="H53" s="176">
        <v>0</v>
      </c>
      <c r="I53" s="176">
        <f>ROUND(E53*H53,2)</f>
        <v>0</v>
      </c>
      <c r="J53" s="176">
        <v>1500</v>
      </c>
      <c r="K53" s="176">
        <f>ROUND(E53*J53,2)</f>
        <v>3000</v>
      </c>
      <c r="L53" s="176">
        <v>0</v>
      </c>
      <c r="M53" s="176">
        <f>G53*(1+L53/100)</f>
        <v>0</v>
      </c>
      <c r="N53" s="176">
        <v>0</v>
      </c>
      <c r="O53" s="176">
        <f>ROUND(E53*N53,2)</f>
        <v>0</v>
      </c>
      <c r="P53" s="176">
        <v>0</v>
      </c>
      <c r="Q53" s="176">
        <f>ROUND(E53*P53,2)</f>
        <v>0</v>
      </c>
      <c r="R53" s="176"/>
      <c r="S53" s="176"/>
      <c r="T53" s="177">
        <v>0</v>
      </c>
      <c r="U53" s="176">
        <f>ROUND(E53*T53,2)</f>
        <v>0</v>
      </c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98</v>
      </c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89">
        <v>41</v>
      </c>
      <c r="B54" s="190" t="s">
        <v>178</v>
      </c>
      <c r="C54" s="197" t="s">
        <v>179</v>
      </c>
      <c r="D54" s="191" t="s">
        <v>0</v>
      </c>
      <c r="E54" s="192">
        <v>2</v>
      </c>
      <c r="F54" s="193"/>
      <c r="G54" s="193"/>
      <c r="H54" s="193">
        <v>0</v>
      </c>
      <c r="I54" s="193">
        <f>ROUND(E54*H54,2)</f>
        <v>0</v>
      </c>
      <c r="J54" s="193">
        <v>1500</v>
      </c>
      <c r="K54" s="193">
        <f>ROUND(E54*J54,2)</f>
        <v>3000</v>
      </c>
      <c r="L54" s="193">
        <v>0</v>
      </c>
      <c r="M54" s="193">
        <f>G54*(1+L54/100)</f>
        <v>0</v>
      </c>
      <c r="N54" s="193">
        <v>0</v>
      </c>
      <c r="O54" s="193">
        <f>ROUND(E54*N54,2)</f>
        <v>0</v>
      </c>
      <c r="P54" s="193">
        <v>0</v>
      </c>
      <c r="Q54" s="193">
        <f>ROUND(E54*P54,2)</f>
        <v>0</v>
      </c>
      <c r="R54" s="193"/>
      <c r="S54" s="193"/>
      <c r="T54" s="194">
        <v>0</v>
      </c>
      <c r="U54" s="193">
        <f>ROUND(E54*T54,2)</f>
        <v>0</v>
      </c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98</v>
      </c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x14ac:dyDescent="0.2">
      <c r="A55" s="6"/>
      <c r="B55" s="7" t="s">
        <v>180</v>
      </c>
      <c r="C55" s="198" t="s">
        <v>180</v>
      </c>
      <c r="D55" s="9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v>15</v>
      </c>
      <c r="AD55">
        <v>21</v>
      </c>
    </row>
    <row r="56" spans="1:60" x14ac:dyDescent="0.2">
      <c r="C56" s="199"/>
      <c r="D56" s="151"/>
      <c r="AE56" t="s">
        <v>181</v>
      </c>
    </row>
    <row r="57" spans="1:60" x14ac:dyDescent="0.2">
      <c r="D57" s="151"/>
    </row>
    <row r="58" spans="1:60" x14ac:dyDescent="0.2">
      <c r="D58" s="151"/>
    </row>
    <row r="59" spans="1:60" x14ac:dyDescent="0.2">
      <c r="D59" s="151"/>
    </row>
    <row r="60" spans="1:60" x14ac:dyDescent="0.2">
      <c r="D60" s="151"/>
    </row>
    <row r="61" spans="1:60" x14ac:dyDescent="0.2">
      <c r="D61" s="151"/>
    </row>
    <row r="62" spans="1:60" x14ac:dyDescent="0.2">
      <c r="D62" s="151"/>
    </row>
    <row r="63" spans="1:60" x14ac:dyDescent="0.2">
      <c r="D63" s="151"/>
    </row>
    <row r="64" spans="1:60" x14ac:dyDescent="0.2">
      <c r="D64" s="151"/>
    </row>
    <row r="65" spans="4:4" x14ac:dyDescent="0.2">
      <c r="D65" s="151"/>
    </row>
    <row r="66" spans="4:4" x14ac:dyDescent="0.2">
      <c r="D66" s="151"/>
    </row>
    <row r="67" spans="4:4" x14ac:dyDescent="0.2">
      <c r="D67" s="151"/>
    </row>
    <row r="68" spans="4:4" x14ac:dyDescent="0.2">
      <c r="D68" s="151"/>
    </row>
    <row r="69" spans="4:4" x14ac:dyDescent="0.2">
      <c r="D69" s="151"/>
    </row>
    <row r="70" spans="4:4" x14ac:dyDescent="0.2">
      <c r="D70" s="151"/>
    </row>
    <row r="71" spans="4:4" x14ac:dyDescent="0.2">
      <c r="D71" s="151"/>
    </row>
    <row r="72" spans="4:4" x14ac:dyDescent="0.2">
      <c r="D72" s="151"/>
    </row>
    <row r="73" spans="4:4" x14ac:dyDescent="0.2">
      <c r="D73" s="151"/>
    </row>
    <row r="74" spans="4:4" x14ac:dyDescent="0.2">
      <c r="D74" s="151"/>
    </row>
    <row r="75" spans="4:4" x14ac:dyDescent="0.2">
      <c r="D75" s="151"/>
    </row>
    <row r="76" spans="4:4" x14ac:dyDescent="0.2">
      <c r="D76" s="151"/>
    </row>
    <row r="77" spans="4:4" x14ac:dyDescent="0.2">
      <c r="D77" s="151"/>
    </row>
    <row r="78" spans="4:4" x14ac:dyDescent="0.2">
      <c r="D78" s="151"/>
    </row>
    <row r="79" spans="4:4" x14ac:dyDescent="0.2">
      <c r="D79" s="151"/>
    </row>
    <row r="80" spans="4:4" x14ac:dyDescent="0.2">
      <c r="D80" s="151"/>
    </row>
    <row r="81" spans="4:4" x14ac:dyDescent="0.2">
      <c r="D81" s="151"/>
    </row>
    <row r="82" spans="4:4" x14ac:dyDescent="0.2">
      <c r="D82" s="151"/>
    </row>
    <row r="83" spans="4:4" x14ac:dyDescent="0.2">
      <c r="D83" s="151"/>
    </row>
    <row r="84" spans="4:4" x14ac:dyDescent="0.2">
      <c r="D84" s="151"/>
    </row>
    <row r="85" spans="4:4" x14ac:dyDescent="0.2">
      <c r="D85" s="151"/>
    </row>
    <row r="86" spans="4:4" x14ac:dyDescent="0.2">
      <c r="D86" s="151"/>
    </row>
    <row r="87" spans="4:4" x14ac:dyDescent="0.2">
      <c r="D87" s="151"/>
    </row>
    <row r="88" spans="4:4" x14ac:dyDescent="0.2">
      <c r="D88" s="151"/>
    </row>
    <row r="89" spans="4:4" x14ac:dyDescent="0.2">
      <c r="D89" s="151"/>
    </row>
    <row r="90" spans="4:4" x14ac:dyDescent="0.2">
      <c r="D90" s="151"/>
    </row>
    <row r="91" spans="4:4" x14ac:dyDescent="0.2">
      <c r="D91" s="151"/>
    </row>
    <row r="92" spans="4:4" x14ac:dyDescent="0.2">
      <c r="D92" s="151"/>
    </row>
    <row r="93" spans="4:4" x14ac:dyDescent="0.2">
      <c r="D93" s="151"/>
    </row>
    <row r="94" spans="4:4" x14ac:dyDescent="0.2">
      <c r="D94" s="151"/>
    </row>
    <row r="95" spans="4:4" x14ac:dyDescent="0.2">
      <c r="D95" s="151"/>
    </row>
    <row r="96" spans="4:4" x14ac:dyDescent="0.2">
      <c r="D96" s="151"/>
    </row>
    <row r="97" spans="4:4" x14ac:dyDescent="0.2">
      <c r="D97" s="151"/>
    </row>
    <row r="98" spans="4:4" x14ac:dyDescent="0.2">
      <c r="D98" s="151"/>
    </row>
    <row r="99" spans="4:4" x14ac:dyDescent="0.2">
      <c r="D99" s="151"/>
    </row>
    <row r="100" spans="4:4" x14ac:dyDescent="0.2">
      <c r="D100" s="151"/>
    </row>
    <row r="101" spans="4:4" x14ac:dyDescent="0.2">
      <c r="D101" s="151"/>
    </row>
    <row r="102" spans="4:4" x14ac:dyDescent="0.2">
      <c r="D102" s="151"/>
    </row>
    <row r="103" spans="4:4" x14ac:dyDescent="0.2">
      <c r="D103" s="151"/>
    </row>
    <row r="104" spans="4:4" x14ac:dyDescent="0.2">
      <c r="D104" s="151"/>
    </row>
    <row r="105" spans="4:4" x14ac:dyDescent="0.2">
      <c r="D105" s="151"/>
    </row>
    <row r="106" spans="4:4" x14ac:dyDescent="0.2">
      <c r="D106" s="151"/>
    </row>
    <row r="107" spans="4:4" x14ac:dyDescent="0.2">
      <c r="D107" s="151"/>
    </row>
    <row r="108" spans="4:4" x14ac:dyDescent="0.2">
      <c r="D108" s="151"/>
    </row>
    <row r="109" spans="4:4" x14ac:dyDescent="0.2">
      <c r="D109" s="151"/>
    </row>
    <row r="110" spans="4:4" x14ac:dyDescent="0.2">
      <c r="D110" s="151"/>
    </row>
    <row r="111" spans="4:4" x14ac:dyDescent="0.2">
      <c r="D111" s="151"/>
    </row>
    <row r="112" spans="4:4" x14ac:dyDescent="0.2">
      <c r="D112" s="151"/>
    </row>
    <row r="113" spans="4:4" x14ac:dyDescent="0.2">
      <c r="D113" s="151"/>
    </row>
    <row r="114" spans="4:4" x14ac:dyDescent="0.2">
      <c r="D114" s="151"/>
    </row>
    <row r="115" spans="4:4" x14ac:dyDescent="0.2">
      <c r="D115" s="151"/>
    </row>
    <row r="116" spans="4:4" x14ac:dyDescent="0.2">
      <c r="D116" s="151"/>
    </row>
    <row r="117" spans="4:4" x14ac:dyDescent="0.2">
      <c r="D117" s="151"/>
    </row>
    <row r="118" spans="4:4" x14ac:dyDescent="0.2">
      <c r="D118" s="151"/>
    </row>
    <row r="119" spans="4:4" x14ac:dyDescent="0.2">
      <c r="D119" s="151"/>
    </row>
    <row r="120" spans="4:4" x14ac:dyDescent="0.2">
      <c r="D120" s="151"/>
    </row>
    <row r="121" spans="4:4" x14ac:dyDescent="0.2">
      <c r="D121" s="151"/>
    </row>
    <row r="122" spans="4:4" x14ac:dyDescent="0.2">
      <c r="D122" s="151"/>
    </row>
    <row r="123" spans="4:4" x14ac:dyDescent="0.2">
      <c r="D123" s="151"/>
    </row>
    <row r="124" spans="4:4" x14ac:dyDescent="0.2">
      <c r="D124" s="151"/>
    </row>
    <row r="125" spans="4:4" x14ac:dyDescent="0.2">
      <c r="D125" s="151"/>
    </row>
    <row r="126" spans="4:4" x14ac:dyDescent="0.2">
      <c r="D126" s="151"/>
    </row>
    <row r="127" spans="4:4" x14ac:dyDescent="0.2">
      <c r="D127" s="151"/>
    </row>
    <row r="128" spans="4:4" x14ac:dyDescent="0.2">
      <c r="D128" s="151"/>
    </row>
    <row r="129" spans="4:4" x14ac:dyDescent="0.2">
      <c r="D129" s="151"/>
    </row>
    <row r="130" spans="4:4" x14ac:dyDescent="0.2">
      <c r="D130" s="151"/>
    </row>
    <row r="131" spans="4:4" x14ac:dyDescent="0.2">
      <c r="D131" s="151"/>
    </row>
    <row r="132" spans="4:4" x14ac:dyDescent="0.2">
      <c r="D132" s="151"/>
    </row>
    <row r="133" spans="4:4" x14ac:dyDescent="0.2">
      <c r="D133" s="151"/>
    </row>
    <row r="134" spans="4:4" x14ac:dyDescent="0.2">
      <c r="D134" s="151"/>
    </row>
    <row r="135" spans="4:4" x14ac:dyDescent="0.2">
      <c r="D135" s="151"/>
    </row>
    <row r="136" spans="4:4" x14ac:dyDescent="0.2">
      <c r="D136" s="151"/>
    </row>
    <row r="137" spans="4:4" x14ac:dyDescent="0.2">
      <c r="D137" s="151"/>
    </row>
    <row r="138" spans="4:4" x14ac:dyDescent="0.2">
      <c r="D138" s="151"/>
    </row>
    <row r="139" spans="4:4" x14ac:dyDescent="0.2">
      <c r="D139" s="151"/>
    </row>
    <row r="140" spans="4:4" x14ac:dyDescent="0.2">
      <c r="D140" s="151"/>
    </row>
    <row r="141" spans="4:4" x14ac:dyDescent="0.2">
      <c r="D141" s="151"/>
    </row>
    <row r="142" spans="4:4" x14ac:dyDescent="0.2">
      <c r="D142" s="151"/>
    </row>
    <row r="143" spans="4:4" x14ac:dyDescent="0.2">
      <c r="D143" s="151"/>
    </row>
    <row r="144" spans="4:4" x14ac:dyDescent="0.2">
      <c r="D144" s="151"/>
    </row>
    <row r="145" spans="4:4" x14ac:dyDescent="0.2">
      <c r="D145" s="151"/>
    </row>
    <row r="146" spans="4:4" x14ac:dyDescent="0.2">
      <c r="D146" s="151"/>
    </row>
    <row r="147" spans="4:4" x14ac:dyDescent="0.2">
      <c r="D147" s="151"/>
    </row>
    <row r="148" spans="4:4" x14ac:dyDescent="0.2">
      <c r="D148" s="151"/>
    </row>
    <row r="149" spans="4:4" x14ac:dyDescent="0.2">
      <c r="D149" s="151"/>
    </row>
    <row r="150" spans="4:4" x14ac:dyDescent="0.2">
      <c r="D150" s="151"/>
    </row>
    <row r="151" spans="4:4" x14ac:dyDescent="0.2">
      <c r="D151" s="151"/>
    </row>
    <row r="152" spans="4:4" x14ac:dyDescent="0.2">
      <c r="D152" s="151"/>
    </row>
    <row r="153" spans="4:4" x14ac:dyDescent="0.2">
      <c r="D153" s="151"/>
    </row>
    <row r="154" spans="4:4" x14ac:dyDescent="0.2">
      <c r="D154" s="151"/>
    </row>
    <row r="155" spans="4:4" x14ac:dyDescent="0.2">
      <c r="D155" s="151"/>
    </row>
    <row r="156" spans="4:4" x14ac:dyDescent="0.2">
      <c r="D156" s="151"/>
    </row>
    <row r="157" spans="4:4" x14ac:dyDescent="0.2">
      <c r="D157" s="151"/>
    </row>
    <row r="158" spans="4:4" x14ac:dyDescent="0.2">
      <c r="D158" s="151"/>
    </row>
    <row r="159" spans="4:4" x14ac:dyDescent="0.2">
      <c r="D159" s="151"/>
    </row>
    <row r="160" spans="4:4" x14ac:dyDescent="0.2">
      <c r="D160" s="151"/>
    </row>
    <row r="161" spans="4:4" x14ac:dyDescent="0.2">
      <c r="D161" s="151"/>
    </row>
    <row r="162" spans="4:4" x14ac:dyDescent="0.2">
      <c r="D162" s="151"/>
    </row>
    <row r="163" spans="4:4" x14ac:dyDescent="0.2">
      <c r="D163" s="151"/>
    </row>
    <row r="164" spans="4:4" x14ac:dyDescent="0.2">
      <c r="D164" s="151"/>
    </row>
    <row r="165" spans="4:4" x14ac:dyDescent="0.2">
      <c r="D165" s="151"/>
    </row>
    <row r="166" spans="4:4" x14ac:dyDescent="0.2">
      <c r="D166" s="151"/>
    </row>
    <row r="167" spans="4:4" x14ac:dyDescent="0.2">
      <c r="D167" s="151"/>
    </row>
    <row r="168" spans="4:4" x14ac:dyDescent="0.2">
      <c r="D168" s="151"/>
    </row>
    <row r="169" spans="4:4" x14ac:dyDescent="0.2">
      <c r="D169" s="151"/>
    </row>
    <row r="170" spans="4:4" x14ac:dyDescent="0.2">
      <c r="D170" s="151"/>
    </row>
    <row r="171" spans="4:4" x14ac:dyDescent="0.2">
      <c r="D171" s="151"/>
    </row>
    <row r="172" spans="4:4" x14ac:dyDescent="0.2">
      <c r="D172" s="151"/>
    </row>
    <row r="173" spans="4:4" x14ac:dyDescent="0.2">
      <c r="D173" s="151"/>
    </row>
    <row r="174" spans="4:4" x14ac:dyDescent="0.2">
      <c r="D174" s="151"/>
    </row>
    <row r="175" spans="4:4" x14ac:dyDescent="0.2">
      <c r="D175" s="151"/>
    </row>
    <row r="176" spans="4:4" x14ac:dyDescent="0.2">
      <c r="D176" s="151"/>
    </row>
    <row r="177" spans="4:4" x14ac:dyDescent="0.2">
      <c r="D177" s="151"/>
    </row>
    <row r="178" spans="4:4" x14ac:dyDescent="0.2">
      <c r="D178" s="151"/>
    </row>
    <row r="179" spans="4:4" x14ac:dyDescent="0.2">
      <c r="D179" s="151"/>
    </row>
    <row r="180" spans="4:4" x14ac:dyDescent="0.2">
      <c r="D180" s="151"/>
    </row>
    <row r="181" spans="4:4" x14ac:dyDescent="0.2">
      <c r="D181" s="151"/>
    </row>
    <row r="182" spans="4:4" x14ac:dyDescent="0.2">
      <c r="D182" s="151"/>
    </row>
    <row r="183" spans="4:4" x14ac:dyDescent="0.2">
      <c r="D183" s="151"/>
    </row>
    <row r="184" spans="4:4" x14ac:dyDescent="0.2">
      <c r="D184" s="151"/>
    </row>
    <row r="185" spans="4:4" x14ac:dyDescent="0.2">
      <c r="D185" s="151"/>
    </row>
    <row r="186" spans="4:4" x14ac:dyDescent="0.2">
      <c r="D186" s="151"/>
    </row>
    <row r="187" spans="4:4" x14ac:dyDescent="0.2">
      <c r="D187" s="151"/>
    </row>
    <row r="188" spans="4:4" x14ac:dyDescent="0.2">
      <c r="D188" s="151"/>
    </row>
    <row r="189" spans="4:4" x14ac:dyDescent="0.2">
      <c r="D189" s="151"/>
    </row>
    <row r="190" spans="4:4" x14ac:dyDescent="0.2">
      <c r="D190" s="151"/>
    </row>
    <row r="191" spans="4:4" x14ac:dyDescent="0.2">
      <c r="D191" s="151"/>
    </row>
    <row r="192" spans="4:4" x14ac:dyDescent="0.2">
      <c r="D192" s="151"/>
    </row>
    <row r="193" spans="4:4" x14ac:dyDescent="0.2">
      <c r="D193" s="151"/>
    </row>
    <row r="194" spans="4:4" x14ac:dyDescent="0.2">
      <c r="D194" s="151"/>
    </row>
    <row r="195" spans="4:4" x14ac:dyDescent="0.2">
      <c r="D195" s="151"/>
    </row>
    <row r="196" spans="4:4" x14ac:dyDescent="0.2">
      <c r="D196" s="151"/>
    </row>
    <row r="197" spans="4:4" x14ac:dyDescent="0.2">
      <c r="D197" s="151"/>
    </row>
    <row r="198" spans="4:4" x14ac:dyDescent="0.2">
      <c r="D198" s="151"/>
    </row>
    <row r="199" spans="4:4" x14ac:dyDescent="0.2">
      <c r="D199" s="151"/>
    </row>
    <row r="200" spans="4:4" x14ac:dyDescent="0.2">
      <c r="D200" s="151"/>
    </row>
    <row r="201" spans="4:4" x14ac:dyDescent="0.2">
      <c r="D201" s="151"/>
    </row>
    <row r="202" spans="4:4" x14ac:dyDescent="0.2">
      <c r="D202" s="151"/>
    </row>
    <row r="203" spans="4:4" x14ac:dyDescent="0.2">
      <c r="D203" s="151"/>
    </row>
    <row r="204" spans="4:4" x14ac:dyDescent="0.2">
      <c r="D204" s="151"/>
    </row>
    <row r="205" spans="4:4" x14ac:dyDescent="0.2">
      <c r="D205" s="151"/>
    </row>
    <row r="206" spans="4:4" x14ac:dyDescent="0.2">
      <c r="D206" s="151"/>
    </row>
    <row r="207" spans="4:4" x14ac:dyDescent="0.2">
      <c r="D207" s="151"/>
    </row>
    <row r="208" spans="4:4" x14ac:dyDescent="0.2">
      <c r="D208" s="151"/>
    </row>
    <row r="209" spans="4:4" x14ac:dyDescent="0.2">
      <c r="D209" s="151"/>
    </row>
    <row r="210" spans="4:4" x14ac:dyDescent="0.2">
      <c r="D210" s="151"/>
    </row>
    <row r="211" spans="4:4" x14ac:dyDescent="0.2">
      <c r="D211" s="151"/>
    </row>
    <row r="212" spans="4:4" x14ac:dyDescent="0.2">
      <c r="D212" s="151"/>
    </row>
    <row r="213" spans="4:4" x14ac:dyDescent="0.2">
      <c r="D213" s="151"/>
    </row>
    <row r="214" spans="4:4" x14ac:dyDescent="0.2">
      <c r="D214" s="151"/>
    </row>
    <row r="215" spans="4:4" x14ac:dyDescent="0.2">
      <c r="D215" s="151"/>
    </row>
    <row r="216" spans="4:4" x14ac:dyDescent="0.2">
      <c r="D216" s="151"/>
    </row>
    <row r="217" spans="4:4" x14ac:dyDescent="0.2">
      <c r="D217" s="151"/>
    </row>
    <row r="218" spans="4:4" x14ac:dyDescent="0.2">
      <c r="D218" s="151"/>
    </row>
    <row r="219" spans="4:4" x14ac:dyDescent="0.2">
      <c r="D219" s="151"/>
    </row>
    <row r="220" spans="4:4" x14ac:dyDescent="0.2">
      <c r="D220" s="151"/>
    </row>
    <row r="221" spans="4:4" x14ac:dyDescent="0.2">
      <c r="D221" s="151"/>
    </row>
    <row r="222" spans="4:4" x14ac:dyDescent="0.2">
      <c r="D222" s="151"/>
    </row>
    <row r="223" spans="4:4" x14ac:dyDescent="0.2">
      <c r="D223" s="151"/>
    </row>
    <row r="224" spans="4:4" x14ac:dyDescent="0.2">
      <c r="D224" s="151"/>
    </row>
    <row r="225" spans="4:4" x14ac:dyDescent="0.2">
      <c r="D225" s="151"/>
    </row>
    <row r="226" spans="4:4" x14ac:dyDescent="0.2">
      <c r="D226" s="151"/>
    </row>
    <row r="227" spans="4:4" x14ac:dyDescent="0.2">
      <c r="D227" s="151"/>
    </row>
    <row r="228" spans="4:4" x14ac:dyDescent="0.2">
      <c r="D228" s="151"/>
    </row>
    <row r="229" spans="4:4" x14ac:dyDescent="0.2">
      <c r="D229" s="151"/>
    </row>
    <row r="230" spans="4:4" x14ac:dyDescent="0.2">
      <c r="D230" s="151"/>
    </row>
    <row r="231" spans="4:4" x14ac:dyDescent="0.2">
      <c r="D231" s="151"/>
    </row>
    <row r="232" spans="4:4" x14ac:dyDescent="0.2">
      <c r="D232" s="151"/>
    </row>
    <row r="233" spans="4:4" x14ac:dyDescent="0.2">
      <c r="D233" s="151"/>
    </row>
    <row r="234" spans="4:4" x14ac:dyDescent="0.2">
      <c r="D234" s="151"/>
    </row>
    <row r="235" spans="4:4" x14ac:dyDescent="0.2">
      <c r="D235" s="151"/>
    </row>
    <row r="236" spans="4:4" x14ac:dyDescent="0.2">
      <c r="D236" s="151"/>
    </row>
    <row r="237" spans="4:4" x14ac:dyDescent="0.2">
      <c r="D237" s="151"/>
    </row>
    <row r="238" spans="4:4" x14ac:dyDescent="0.2">
      <c r="D238" s="151"/>
    </row>
    <row r="239" spans="4:4" x14ac:dyDescent="0.2">
      <c r="D239" s="151"/>
    </row>
    <row r="240" spans="4:4" x14ac:dyDescent="0.2">
      <c r="D240" s="151"/>
    </row>
    <row r="241" spans="4:4" x14ac:dyDescent="0.2">
      <c r="D241" s="151"/>
    </row>
    <row r="242" spans="4:4" x14ac:dyDescent="0.2">
      <c r="D242" s="151"/>
    </row>
    <row r="243" spans="4:4" x14ac:dyDescent="0.2">
      <c r="D243" s="151"/>
    </row>
    <row r="244" spans="4:4" x14ac:dyDescent="0.2">
      <c r="D244" s="151"/>
    </row>
    <row r="245" spans="4:4" x14ac:dyDescent="0.2">
      <c r="D245" s="151"/>
    </row>
    <row r="246" spans="4:4" x14ac:dyDescent="0.2">
      <c r="D246" s="151"/>
    </row>
    <row r="247" spans="4:4" x14ac:dyDescent="0.2">
      <c r="D247" s="151"/>
    </row>
    <row r="248" spans="4:4" x14ac:dyDescent="0.2">
      <c r="D248" s="151"/>
    </row>
    <row r="249" spans="4:4" x14ac:dyDescent="0.2">
      <c r="D249" s="151"/>
    </row>
    <row r="250" spans="4:4" x14ac:dyDescent="0.2">
      <c r="D250" s="151"/>
    </row>
    <row r="251" spans="4:4" x14ac:dyDescent="0.2">
      <c r="D251" s="151"/>
    </row>
    <row r="252" spans="4:4" x14ac:dyDescent="0.2">
      <c r="D252" s="151"/>
    </row>
    <row r="253" spans="4:4" x14ac:dyDescent="0.2">
      <c r="D253" s="151"/>
    </row>
    <row r="254" spans="4:4" x14ac:dyDescent="0.2">
      <c r="D254" s="151"/>
    </row>
    <row r="255" spans="4:4" x14ac:dyDescent="0.2">
      <c r="D255" s="151"/>
    </row>
    <row r="256" spans="4:4" x14ac:dyDescent="0.2">
      <c r="D256" s="151"/>
    </row>
    <row r="257" spans="4:4" x14ac:dyDescent="0.2">
      <c r="D257" s="151"/>
    </row>
    <row r="258" spans="4:4" x14ac:dyDescent="0.2">
      <c r="D258" s="151"/>
    </row>
    <row r="259" spans="4:4" x14ac:dyDescent="0.2">
      <c r="D259" s="151"/>
    </row>
    <row r="260" spans="4:4" x14ac:dyDescent="0.2">
      <c r="D260" s="151"/>
    </row>
    <row r="261" spans="4:4" x14ac:dyDescent="0.2">
      <c r="D261" s="151"/>
    </row>
    <row r="262" spans="4:4" x14ac:dyDescent="0.2">
      <c r="D262" s="151"/>
    </row>
    <row r="263" spans="4:4" x14ac:dyDescent="0.2">
      <c r="D263" s="151"/>
    </row>
    <row r="264" spans="4:4" x14ac:dyDescent="0.2">
      <c r="D264" s="151"/>
    </row>
    <row r="265" spans="4:4" x14ac:dyDescent="0.2">
      <c r="D265" s="151"/>
    </row>
    <row r="266" spans="4:4" x14ac:dyDescent="0.2">
      <c r="D266" s="151"/>
    </row>
    <row r="267" spans="4:4" x14ac:dyDescent="0.2">
      <c r="D267" s="151"/>
    </row>
    <row r="268" spans="4:4" x14ac:dyDescent="0.2">
      <c r="D268" s="151"/>
    </row>
    <row r="269" spans="4:4" x14ac:dyDescent="0.2">
      <c r="D269" s="151"/>
    </row>
    <row r="270" spans="4:4" x14ac:dyDescent="0.2">
      <c r="D270" s="151"/>
    </row>
    <row r="271" spans="4:4" x14ac:dyDescent="0.2">
      <c r="D271" s="151"/>
    </row>
    <row r="272" spans="4:4" x14ac:dyDescent="0.2">
      <c r="D272" s="151"/>
    </row>
    <row r="273" spans="4:4" x14ac:dyDescent="0.2">
      <c r="D273" s="151"/>
    </row>
    <row r="274" spans="4:4" x14ac:dyDescent="0.2">
      <c r="D274" s="151"/>
    </row>
    <row r="275" spans="4:4" x14ac:dyDescent="0.2">
      <c r="D275" s="151"/>
    </row>
    <row r="276" spans="4:4" x14ac:dyDescent="0.2">
      <c r="D276" s="151"/>
    </row>
    <row r="277" spans="4:4" x14ac:dyDescent="0.2">
      <c r="D277" s="151"/>
    </row>
    <row r="278" spans="4:4" x14ac:dyDescent="0.2">
      <c r="D278" s="151"/>
    </row>
    <row r="279" spans="4:4" x14ac:dyDescent="0.2">
      <c r="D279" s="151"/>
    </row>
    <row r="280" spans="4:4" x14ac:dyDescent="0.2">
      <c r="D280" s="151"/>
    </row>
    <row r="281" spans="4:4" x14ac:dyDescent="0.2">
      <c r="D281" s="151"/>
    </row>
    <row r="282" spans="4:4" x14ac:dyDescent="0.2">
      <c r="D282" s="151"/>
    </row>
    <row r="283" spans="4:4" x14ac:dyDescent="0.2">
      <c r="D283" s="151"/>
    </row>
    <row r="284" spans="4:4" x14ac:dyDescent="0.2">
      <c r="D284" s="151"/>
    </row>
    <row r="285" spans="4:4" x14ac:dyDescent="0.2">
      <c r="D285" s="151"/>
    </row>
    <row r="286" spans="4:4" x14ac:dyDescent="0.2">
      <c r="D286" s="151"/>
    </row>
    <row r="287" spans="4:4" x14ac:dyDescent="0.2">
      <c r="D287" s="151"/>
    </row>
    <row r="288" spans="4:4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Terminator</cp:lastModifiedBy>
  <cp:lastPrinted>2019-05-03T08:17:04Z</cp:lastPrinted>
  <dcterms:created xsi:type="dcterms:W3CDTF">2009-04-08T07:15:50Z</dcterms:created>
  <dcterms:modified xsi:type="dcterms:W3CDTF">2019-05-03T08:17:17Z</dcterms:modified>
</cp:coreProperties>
</file>